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817_April18" sheetId="1" r:id="rId1"/>
  </sheets>
  <definedNames>
    <definedName name="_xlnm.Print_Area" localSheetId="0">D1817_April18!$A$1:$K$46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8" i="1"/>
  <c r="K46" i="1"/>
  <c r="G46" i="1"/>
  <c r="I7" i="1"/>
  <c r="H7" i="1"/>
  <c r="E7" i="1"/>
  <c r="C7" i="1"/>
  <c r="K45" i="1"/>
  <c r="G45" i="1"/>
  <c r="K43" i="1" l="1"/>
  <c r="G43" i="1"/>
  <c r="A42" i="1"/>
  <c r="A43" i="1"/>
  <c r="A44" i="1"/>
  <c r="K41" i="1" l="1"/>
  <c r="G41" i="1"/>
  <c r="G8" i="1" l="1"/>
  <c r="K7" i="1" l="1"/>
  <c r="G7" i="1" l="1"/>
  <c r="K44" i="1" l="1"/>
  <c r="G44" i="1"/>
  <c r="K42" i="1" l="1"/>
  <c r="G42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K6" i="1"/>
</calcChain>
</file>

<file path=xl/sharedStrings.xml><?xml version="1.0" encoding="utf-8"?>
<sst xmlns="http://schemas.openxmlformats.org/spreadsheetml/2006/main" count="51" uniqueCount="51">
  <si>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</si>
  <si>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</si>
  <si>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</si>
  <si>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</si>
  <si>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</si>
  <si>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</si>
  <si>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</si>
  <si>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</si>
  <si>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</si>
  <si>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</si>
  <si>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</si>
  <si>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</si>
  <si>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</si>
  <si>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</si>
  <si>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</si>
  <si>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</si>
  <si>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</si>
  <si>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</si>
  <si>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</si>
  <si>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</si>
  <si>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</si>
  <si>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</si>
  <si>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</si>
  <si>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</si>
  <si>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</si>
  <si>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</si>
  <si>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</si>
  <si>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</si>
  <si>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</si>
  <si>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</si>
  <si>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</si>
  <si>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</si>
  <si>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</si>
  <si>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</si>
  <si>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</si>
  <si>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</si>
  <si>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</si>
  <si>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</si>
  <si>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</si>
  <si>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</si>
  <si>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</si>
  <si>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D18/17</t>
  </si>
  <si>
    <t>MASERATI</t>
  </si>
  <si>
    <t>TESLA</t>
  </si>
  <si>
    <t>April '18 -YTD</t>
  </si>
  <si>
    <t>Apr. '18</t>
  </si>
  <si>
    <t>Apr. '17</t>
  </si>
  <si>
    <t>Apr. '18 - YTD</t>
  </si>
  <si>
    <t>Apr. '17 - YTD</t>
  </si>
  <si>
    <t>SECMA</t>
  </si>
  <si>
    <t>LMC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</si>
</sst>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129313</xdr:colOff>
      <xdr:row>0</xdr:row>
      <xdr:rowOff>19323</xdr:rowOff>
    </xdr:from>
    <xdr:to>
      <xdr:col>10</xdr:col>
      <xdr:colOff>640911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88" y="19323"/>
          <a:ext cx="511598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44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0" t="s">
        <v>45</v>
      </c>
      <c r="D6" s="51"/>
      <c r="E6" s="51" t="s">
        <v>46</v>
      </c>
      <c r="F6" s="51"/>
      <c r="G6" s="22" t="s">
        <v>41</v>
      </c>
      <c r="H6" s="20" t="s">
        <v>47</v>
      </c>
      <c r="I6" s="51" t="s">
        <v>48</v>
      </c>
      <c r="J6" s="51"/>
      <c r="K6" s="7" t="str">
        <f>G6</f>
        <v>% D18/17</v>
      </c>
    </row>
    <row r="7" spans="1:11" s="5" customFormat="1" ht="15" customHeight="1" thickBot="1" x14ac:dyDescent="0.25">
      <c r="A7" s="19" t="s">
        <v>4</v>
      </c>
      <c r="B7" s="8" t="s">
        <v>5</v>
      </c>
      <c r="C7" s="47">
        <f>SUM(C8:C46)</f>
        <v>10498</v>
      </c>
      <c r="D7" s="48"/>
      <c r="E7" s="48">
        <f>SUM(E8:E46)</f>
        <v>8452</v>
      </c>
      <c r="F7" s="48"/>
      <c r="G7" s="9">
        <f>C7/E7-1</f>
        <v>0.2420728821580691</v>
      </c>
      <c r="H7" s="21">
        <f>SUM(H8:H46)</f>
        <v>37274</v>
      </c>
      <c r="I7" s="48">
        <f>SUM(I8:I46)</f>
        <v>29549</v>
      </c>
      <c r="J7" s="48"/>
      <c r="K7" s="9">
        <f>H7/I7-1</f>
        <v>0.26143016684151754</v>
      </c>
    </row>
    <row r="8" spans="1:11" ht="15" customHeight="1" x14ac:dyDescent="0.2">
      <c r="A8" s="14">
        <v>1</v>
      </c>
      <c r="B8" s="16" t="s">
        <v>6</v>
      </c>
      <c r="C8" s="23">
        <v>1118</v>
      </c>
      <c r="D8" s="24">
        <f>RANK(C8,$C$8:$C$46)</f>
        <v>1</v>
      </c>
      <c r="E8" s="27">
        <v>831</v>
      </c>
      <c r="F8" s="24">
        <f>RANK(E8,$E$8:$E$46)</f>
        <v>2</v>
      </c>
      <c r="G8" s="12">
        <f t="shared" ref="G8:G43" si="0">IF(ISERROR((C8-E8)/E8), IF(E8=0,IF(C8&gt;0,1,IF(C8=0,0,((C8-E8)/E8)))),(C8-E8)/E8)</f>
        <v>0.345367027677497</v>
      </c>
      <c r="H8" s="10">
        <v>4213</v>
      </c>
      <c r="I8" s="29">
        <v>3348</v>
      </c>
      <c r="J8" s="24">
        <f>RANK(I8,$I$8:$I$46)</f>
        <v>1</v>
      </c>
      <c r="K8" s="12">
        <f t="shared" ref="K8:K42" si="1">IF(ISERROR((H8-I8)/I8), IF(I8=0,IF(H8&gt;0,1,IF(H8=0,0,((H8-I8)/I8)))),(H8-I8)/I8)</f>
        <v>0.25836320191158901</v>
      </c>
    </row>
    <row r="9" spans="1:11" ht="15" customHeight="1" x14ac:dyDescent="0.2">
      <c r="A9" s="15">
        <f t="shared" ref="A9:A44" si="2">A8+1</f>
        <v>2</v>
      </c>
      <c r="B9" s="17" t="s">
        <v>10</v>
      </c>
      <c r="C9" s="25">
        <v>1114</v>
      </c>
      <c r="D9" s="26">
        <f t="shared" ref="D9:D46" si="3">RANK(C9,$C$8:$C$46)</f>
        <v>2</v>
      </c>
      <c r="E9" s="28">
        <v>985</v>
      </c>
      <c r="F9" s="26">
        <f t="shared" ref="F9:F46" si="4">RANK(E9,$E$8:$E$46)</f>
        <v>1</v>
      </c>
      <c r="G9" s="13">
        <f t="shared" si="0"/>
        <v>0.13096446700507614</v>
      </c>
      <c r="H9" s="11">
        <v>3452</v>
      </c>
      <c r="I9" s="30">
        <v>2458</v>
      </c>
      <c r="J9" s="26">
        <f t="shared" ref="J9:J46" si="5">RANK(I9,$I$8:$I$46)</f>
        <v>4</v>
      </c>
      <c r="K9" s="13">
        <f t="shared" si="1"/>
        <v>0.40439381611065905</v>
      </c>
    </row>
    <row r="10" spans="1:11" ht="15" customHeight="1" x14ac:dyDescent="0.2">
      <c r="A10" s="15">
        <f t="shared" si="2"/>
        <v>3</v>
      </c>
      <c r="B10" s="17" t="s">
        <v>8</v>
      </c>
      <c r="C10" s="25">
        <v>718</v>
      </c>
      <c r="D10" s="26">
        <f t="shared" si="3"/>
        <v>5</v>
      </c>
      <c r="E10" s="28">
        <v>463</v>
      </c>
      <c r="F10" s="26">
        <f t="shared" si="4"/>
        <v>7</v>
      </c>
      <c r="G10" s="13">
        <f t="shared" si="0"/>
        <v>0.55075593952483803</v>
      </c>
      <c r="H10" s="11">
        <v>3191</v>
      </c>
      <c r="I10" s="30">
        <v>2518</v>
      </c>
      <c r="J10" s="26">
        <f t="shared" si="5"/>
        <v>3</v>
      </c>
      <c r="K10" s="13">
        <f t="shared" si="1"/>
        <v>0.26727561556791102</v>
      </c>
    </row>
    <row r="11" spans="1:11" ht="15" customHeight="1" x14ac:dyDescent="0.2">
      <c r="A11" s="15">
        <f t="shared" si="2"/>
        <v>4</v>
      </c>
      <c r="B11" s="17" t="s">
        <v>7</v>
      </c>
      <c r="C11" s="25">
        <v>1050</v>
      </c>
      <c r="D11" s="26">
        <f t="shared" si="3"/>
        <v>3</v>
      </c>
      <c r="E11" s="28">
        <v>828</v>
      </c>
      <c r="F11" s="26">
        <f t="shared" si="4"/>
        <v>3</v>
      </c>
      <c r="G11" s="13">
        <f t="shared" si="0"/>
        <v>0.26811594202898553</v>
      </c>
      <c r="H11" s="11">
        <v>3102</v>
      </c>
      <c r="I11" s="30">
        <v>2664</v>
      </c>
      <c r="J11" s="26">
        <f t="shared" si="5"/>
        <v>2</v>
      </c>
      <c r="K11" s="13">
        <f t="shared" si="1"/>
        <v>0.16441441441441443</v>
      </c>
    </row>
    <row r="12" spans="1:11" ht="15" customHeight="1" x14ac:dyDescent="0.2">
      <c r="A12" s="15">
        <f t="shared" si="2"/>
        <v>5</v>
      </c>
      <c r="B12" s="17" t="s">
        <v>9</v>
      </c>
      <c r="C12" s="25">
        <v>673</v>
      </c>
      <c r="D12" s="26">
        <f t="shared" si="3"/>
        <v>7</v>
      </c>
      <c r="E12" s="28">
        <v>599</v>
      </c>
      <c r="F12" s="26">
        <f t="shared" si="4"/>
        <v>5</v>
      </c>
      <c r="G12" s="13">
        <f t="shared" si="0"/>
        <v>0.12353923205342238</v>
      </c>
      <c r="H12" s="11">
        <v>2597</v>
      </c>
      <c r="I12" s="30">
        <v>2242</v>
      </c>
      <c r="J12" s="26">
        <f t="shared" si="5"/>
        <v>5</v>
      </c>
      <c r="K12" s="13">
        <f t="shared" si="1"/>
        <v>0.15834076717216772</v>
      </c>
    </row>
    <row r="13" spans="1:11" ht="15" customHeight="1" x14ac:dyDescent="0.2">
      <c r="A13" s="15">
        <f t="shared" si="2"/>
        <v>6</v>
      </c>
      <c r="B13" s="17" t="s">
        <v>14</v>
      </c>
      <c r="C13" s="25">
        <v>753</v>
      </c>
      <c r="D13" s="26">
        <f t="shared" si="3"/>
        <v>4</v>
      </c>
      <c r="E13" s="28">
        <v>661</v>
      </c>
      <c r="F13" s="26">
        <f t="shared" si="4"/>
        <v>4</v>
      </c>
      <c r="G13" s="13">
        <f t="shared" si="0"/>
        <v>0.13918305597579425</v>
      </c>
      <c r="H13" s="11">
        <v>2560</v>
      </c>
      <c r="I13" s="30">
        <v>1966</v>
      </c>
      <c r="J13" s="26">
        <f t="shared" si="5"/>
        <v>6</v>
      </c>
      <c r="K13" s="13">
        <f t="shared" si="1"/>
        <v>0.30213631739572738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691</v>
      </c>
      <c r="D14" s="26">
        <f t="shared" si="3"/>
        <v>6</v>
      </c>
      <c r="E14" s="28">
        <v>599</v>
      </c>
      <c r="F14" s="26">
        <f t="shared" si="4"/>
        <v>5</v>
      </c>
      <c r="G14" s="13">
        <f t="shared" si="0"/>
        <v>0.15358931552587646</v>
      </c>
      <c r="H14" s="11">
        <v>2193</v>
      </c>
      <c r="I14" s="30">
        <v>1966</v>
      </c>
      <c r="J14" s="26">
        <f t="shared" si="5"/>
        <v>6</v>
      </c>
      <c r="K14" s="13">
        <f t="shared" si="1"/>
        <v>0.11546286876907426</v>
      </c>
    </row>
    <row r="15" spans="1:11" ht="15" customHeight="1" x14ac:dyDescent="0.2">
      <c r="A15" s="15">
        <f t="shared" si="2"/>
        <v>8</v>
      </c>
      <c r="B15" s="17" t="s">
        <v>16</v>
      </c>
      <c r="C15" s="25">
        <v>402</v>
      </c>
      <c r="D15" s="26">
        <f t="shared" si="3"/>
        <v>10</v>
      </c>
      <c r="E15" s="28">
        <v>294</v>
      </c>
      <c r="F15" s="26">
        <f t="shared" si="4"/>
        <v>13</v>
      </c>
      <c r="G15" s="13">
        <f t="shared" si="0"/>
        <v>0.36734693877551022</v>
      </c>
      <c r="H15" s="11">
        <v>1875</v>
      </c>
      <c r="I15" s="30">
        <v>1010</v>
      </c>
      <c r="J15" s="26">
        <f t="shared" si="5"/>
        <v>14</v>
      </c>
      <c r="K15" s="13">
        <f t="shared" si="1"/>
        <v>0.85643564356435642</v>
      </c>
    </row>
    <row r="16" spans="1:11" ht="15" customHeight="1" x14ac:dyDescent="0.2">
      <c r="A16" s="15">
        <f t="shared" si="2"/>
        <v>9</v>
      </c>
      <c r="B16" s="17" t="s">
        <v>12</v>
      </c>
      <c r="C16" s="25">
        <v>530</v>
      </c>
      <c r="D16" s="26">
        <f t="shared" si="3"/>
        <v>8</v>
      </c>
      <c r="E16" s="28">
        <v>407</v>
      </c>
      <c r="F16" s="26">
        <f t="shared" si="4"/>
        <v>9</v>
      </c>
      <c r="G16" s="13">
        <f t="shared" si="0"/>
        <v>0.30221130221130221</v>
      </c>
      <c r="H16" s="11">
        <v>1759</v>
      </c>
      <c r="I16" s="30">
        <v>1353</v>
      </c>
      <c r="J16" s="26">
        <f t="shared" si="5"/>
        <v>9</v>
      </c>
      <c r="K16" s="13">
        <f t="shared" si="1"/>
        <v>0.30007390983000737</v>
      </c>
    </row>
    <row r="17" spans="1:11" ht="15" customHeight="1" x14ac:dyDescent="0.2">
      <c r="A17" s="15">
        <f t="shared" si="2"/>
        <v>10</v>
      </c>
      <c r="B17" s="17" t="s">
        <v>15</v>
      </c>
      <c r="C17" s="25">
        <v>325</v>
      </c>
      <c r="D17" s="26">
        <f t="shared" si="3"/>
        <v>15</v>
      </c>
      <c r="E17" s="28">
        <v>276</v>
      </c>
      <c r="F17" s="26">
        <f t="shared" si="4"/>
        <v>14</v>
      </c>
      <c r="G17" s="13">
        <f t="shared" si="0"/>
        <v>0.17753623188405798</v>
      </c>
      <c r="H17" s="11">
        <v>1657</v>
      </c>
      <c r="I17" s="30">
        <v>1277</v>
      </c>
      <c r="J17" s="26">
        <f t="shared" si="5"/>
        <v>10</v>
      </c>
      <c r="K17" s="13">
        <f t="shared" si="1"/>
        <v>0.29757243539545808</v>
      </c>
    </row>
    <row r="18" spans="1:11" ht="15" customHeight="1" x14ac:dyDescent="0.2">
      <c r="A18" s="15">
        <f t="shared" si="2"/>
        <v>11</v>
      </c>
      <c r="B18" s="17" t="s">
        <v>17</v>
      </c>
      <c r="C18" s="25">
        <v>400</v>
      </c>
      <c r="D18" s="26">
        <f t="shared" si="3"/>
        <v>11</v>
      </c>
      <c r="E18" s="28">
        <v>341</v>
      </c>
      <c r="F18" s="26">
        <f t="shared" si="4"/>
        <v>12</v>
      </c>
      <c r="G18" s="13">
        <f t="shared" si="0"/>
        <v>0.17302052785923755</v>
      </c>
      <c r="H18" s="11">
        <v>1498</v>
      </c>
      <c r="I18" s="30">
        <v>1195</v>
      </c>
      <c r="J18" s="26">
        <f t="shared" si="5"/>
        <v>11</v>
      </c>
      <c r="K18" s="13">
        <f t="shared" si="1"/>
        <v>0.25355648535564851</v>
      </c>
    </row>
    <row r="19" spans="1:11" ht="15" customHeight="1" x14ac:dyDescent="0.2">
      <c r="A19" s="15">
        <f t="shared" si="2"/>
        <v>12</v>
      </c>
      <c r="B19" s="17" t="s">
        <v>20</v>
      </c>
      <c r="C19" s="25">
        <v>389</v>
      </c>
      <c r="D19" s="26">
        <f t="shared" si="3"/>
        <v>12</v>
      </c>
      <c r="E19" s="28">
        <v>351</v>
      </c>
      <c r="F19" s="26">
        <f t="shared" si="4"/>
        <v>11</v>
      </c>
      <c r="G19" s="13">
        <f t="shared" si="0"/>
        <v>0.10826210826210826</v>
      </c>
      <c r="H19" s="11">
        <v>1419</v>
      </c>
      <c r="I19" s="30">
        <v>1079</v>
      </c>
      <c r="J19" s="26">
        <f t="shared" si="5"/>
        <v>13</v>
      </c>
      <c r="K19" s="13">
        <f t="shared" si="1"/>
        <v>0.31510658016682114</v>
      </c>
    </row>
    <row r="20" spans="1:11" ht="15" customHeight="1" x14ac:dyDescent="0.2">
      <c r="A20" s="15">
        <f t="shared" si="2"/>
        <v>13</v>
      </c>
      <c r="B20" s="17" t="s">
        <v>13</v>
      </c>
      <c r="C20" s="25">
        <v>419</v>
      </c>
      <c r="D20" s="26">
        <f t="shared" si="3"/>
        <v>9</v>
      </c>
      <c r="E20" s="28">
        <v>457</v>
      </c>
      <c r="F20" s="26">
        <f t="shared" si="4"/>
        <v>8</v>
      </c>
      <c r="G20" s="13">
        <f t="shared" si="0"/>
        <v>-8.3150984682713341E-2</v>
      </c>
      <c r="H20" s="11">
        <v>1351</v>
      </c>
      <c r="I20" s="30">
        <v>1354</v>
      </c>
      <c r="J20" s="26">
        <f t="shared" si="5"/>
        <v>8</v>
      </c>
      <c r="K20" s="13">
        <f t="shared" si="1"/>
        <v>-2.2156573116691287E-3</v>
      </c>
    </row>
    <row r="21" spans="1:11" ht="15" customHeight="1" x14ac:dyDescent="0.2">
      <c r="A21" s="15">
        <f t="shared" si="2"/>
        <v>14</v>
      </c>
      <c r="B21" s="17" t="s">
        <v>22</v>
      </c>
      <c r="C21" s="25">
        <v>358</v>
      </c>
      <c r="D21" s="26">
        <f t="shared" si="3"/>
        <v>13</v>
      </c>
      <c r="E21" s="28">
        <v>116</v>
      </c>
      <c r="F21" s="26">
        <f t="shared" si="4"/>
        <v>17</v>
      </c>
      <c r="G21" s="13">
        <f t="shared" si="0"/>
        <v>2.0862068965517242</v>
      </c>
      <c r="H21" s="11">
        <v>1014</v>
      </c>
      <c r="I21" s="30">
        <v>444</v>
      </c>
      <c r="J21" s="26">
        <f t="shared" si="5"/>
        <v>17</v>
      </c>
      <c r="K21" s="13">
        <f t="shared" si="1"/>
        <v>1.2837837837837838</v>
      </c>
    </row>
    <row r="22" spans="1:11" ht="15" customHeight="1" x14ac:dyDescent="0.2">
      <c r="A22" s="15">
        <f t="shared" si="2"/>
        <v>15</v>
      </c>
      <c r="B22" s="17" t="s">
        <v>23</v>
      </c>
      <c r="C22" s="25">
        <v>328</v>
      </c>
      <c r="D22" s="26">
        <f t="shared" si="3"/>
        <v>14</v>
      </c>
      <c r="E22" s="28">
        <v>164</v>
      </c>
      <c r="F22" s="26">
        <f t="shared" si="4"/>
        <v>16</v>
      </c>
      <c r="G22" s="13">
        <f t="shared" si="0"/>
        <v>1</v>
      </c>
      <c r="H22" s="11">
        <v>965</v>
      </c>
      <c r="I22" s="30">
        <v>515</v>
      </c>
      <c r="J22" s="26">
        <f t="shared" si="5"/>
        <v>16</v>
      </c>
      <c r="K22" s="13">
        <f t="shared" si="1"/>
        <v>0.87378640776699024</v>
      </c>
    </row>
    <row r="23" spans="1:11" ht="15" customHeight="1" x14ac:dyDescent="0.2">
      <c r="A23" s="15">
        <f t="shared" si="2"/>
        <v>16</v>
      </c>
      <c r="B23" s="17" t="s">
        <v>18</v>
      </c>
      <c r="C23" s="25">
        <v>300</v>
      </c>
      <c r="D23" s="26">
        <f t="shared" si="3"/>
        <v>17</v>
      </c>
      <c r="E23" s="28">
        <v>385</v>
      </c>
      <c r="F23" s="26">
        <f t="shared" si="4"/>
        <v>10</v>
      </c>
      <c r="G23" s="13">
        <f t="shared" si="0"/>
        <v>-0.22077922077922077</v>
      </c>
      <c r="H23" s="11">
        <v>963</v>
      </c>
      <c r="I23" s="30">
        <v>1175</v>
      </c>
      <c r="J23" s="26">
        <f t="shared" si="5"/>
        <v>12</v>
      </c>
      <c r="K23" s="13">
        <f t="shared" si="1"/>
        <v>-0.18042553191489361</v>
      </c>
    </row>
    <row r="24" spans="1:11" ht="15" customHeight="1" x14ac:dyDescent="0.2">
      <c r="A24" s="15">
        <f t="shared" si="2"/>
        <v>17</v>
      </c>
      <c r="B24" s="17" t="s">
        <v>19</v>
      </c>
      <c r="C24" s="25">
        <v>317</v>
      </c>
      <c r="D24" s="26">
        <f t="shared" si="3"/>
        <v>16</v>
      </c>
      <c r="E24" s="28">
        <v>210</v>
      </c>
      <c r="F24" s="26">
        <f t="shared" si="4"/>
        <v>15</v>
      </c>
      <c r="G24" s="13">
        <f t="shared" si="0"/>
        <v>0.50952380952380949</v>
      </c>
      <c r="H24" s="11">
        <v>902</v>
      </c>
      <c r="I24" s="30">
        <v>930</v>
      </c>
      <c r="J24" s="26">
        <f t="shared" si="5"/>
        <v>15</v>
      </c>
      <c r="K24" s="13">
        <f t="shared" si="1"/>
        <v>-3.0107526881720432E-2</v>
      </c>
    </row>
    <row r="25" spans="1:11" ht="15" customHeight="1" x14ac:dyDescent="0.2">
      <c r="A25" s="15">
        <f t="shared" si="2"/>
        <v>18</v>
      </c>
      <c r="B25" s="17" t="s">
        <v>24</v>
      </c>
      <c r="C25" s="25">
        <v>108</v>
      </c>
      <c r="D25" s="26">
        <f t="shared" si="3"/>
        <v>18</v>
      </c>
      <c r="E25" s="28">
        <v>78</v>
      </c>
      <c r="F25" s="26">
        <f t="shared" si="4"/>
        <v>20</v>
      </c>
      <c r="G25" s="13">
        <f t="shared" si="0"/>
        <v>0.38461538461538464</v>
      </c>
      <c r="H25" s="11">
        <v>437</v>
      </c>
      <c r="I25" s="30">
        <v>421</v>
      </c>
      <c r="J25" s="26">
        <f t="shared" si="5"/>
        <v>19</v>
      </c>
      <c r="K25" s="13">
        <f t="shared" si="1"/>
        <v>3.800475059382423E-2</v>
      </c>
    </row>
    <row r="26" spans="1:11" ht="15" customHeight="1" x14ac:dyDescent="0.2">
      <c r="A26" s="15">
        <f t="shared" si="2"/>
        <v>19</v>
      </c>
      <c r="B26" s="17" t="s">
        <v>21</v>
      </c>
      <c r="C26" s="25">
        <v>92</v>
      </c>
      <c r="D26" s="26">
        <f t="shared" si="3"/>
        <v>21</v>
      </c>
      <c r="E26" s="28">
        <v>105</v>
      </c>
      <c r="F26" s="26">
        <f t="shared" si="4"/>
        <v>18</v>
      </c>
      <c r="G26" s="13">
        <f t="shared" si="0"/>
        <v>-0.12380952380952381</v>
      </c>
      <c r="H26" s="11">
        <v>434</v>
      </c>
      <c r="I26" s="30">
        <v>432</v>
      </c>
      <c r="J26" s="26">
        <f t="shared" si="5"/>
        <v>18</v>
      </c>
      <c r="K26" s="13">
        <f t="shared" si="1"/>
        <v>4.6296296296296294E-3</v>
      </c>
    </row>
    <row r="27" spans="1:11" ht="15" customHeight="1" x14ac:dyDescent="0.2">
      <c r="A27" s="15">
        <f t="shared" si="2"/>
        <v>20</v>
      </c>
      <c r="B27" s="17" t="s">
        <v>29</v>
      </c>
      <c r="C27" s="25">
        <v>100</v>
      </c>
      <c r="D27" s="26">
        <f t="shared" si="3"/>
        <v>19</v>
      </c>
      <c r="E27" s="28">
        <v>18</v>
      </c>
      <c r="F27" s="26">
        <f t="shared" si="4"/>
        <v>24</v>
      </c>
      <c r="G27" s="13">
        <f t="shared" si="0"/>
        <v>4.5555555555555554</v>
      </c>
      <c r="H27" s="11">
        <v>401</v>
      </c>
      <c r="I27" s="30">
        <v>157</v>
      </c>
      <c r="J27" s="26">
        <f t="shared" si="5"/>
        <v>23</v>
      </c>
      <c r="K27" s="13">
        <f t="shared" si="1"/>
        <v>1.5541401273885351</v>
      </c>
    </row>
    <row r="28" spans="1:11" ht="15" customHeight="1" x14ac:dyDescent="0.2">
      <c r="A28" s="15">
        <f t="shared" si="2"/>
        <v>21</v>
      </c>
      <c r="B28" s="17" t="s">
        <v>26</v>
      </c>
      <c r="C28" s="25">
        <v>93</v>
      </c>
      <c r="D28" s="26">
        <f t="shared" si="3"/>
        <v>20</v>
      </c>
      <c r="E28" s="28">
        <v>88</v>
      </c>
      <c r="F28" s="26">
        <f t="shared" si="4"/>
        <v>19</v>
      </c>
      <c r="G28" s="13">
        <f t="shared" si="0"/>
        <v>5.6818181818181816E-2</v>
      </c>
      <c r="H28" s="11">
        <v>385</v>
      </c>
      <c r="I28" s="30">
        <v>313</v>
      </c>
      <c r="J28" s="26">
        <f t="shared" si="5"/>
        <v>20</v>
      </c>
      <c r="K28" s="13">
        <f t="shared" si="1"/>
        <v>0.23003194888178913</v>
      </c>
    </row>
    <row r="29" spans="1:11" ht="15" customHeight="1" x14ac:dyDescent="0.2">
      <c r="A29" s="15">
        <f t="shared" si="2"/>
        <v>22</v>
      </c>
      <c r="B29" s="17" t="s">
        <v>27</v>
      </c>
      <c r="C29" s="25">
        <v>59</v>
      </c>
      <c r="D29" s="26">
        <f t="shared" si="3"/>
        <v>23</v>
      </c>
      <c r="E29" s="28">
        <v>50</v>
      </c>
      <c r="F29" s="26">
        <f t="shared" si="4"/>
        <v>21</v>
      </c>
      <c r="G29" s="13">
        <f t="shared" si="0"/>
        <v>0.18</v>
      </c>
      <c r="H29" s="11">
        <v>235</v>
      </c>
      <c r="I29" s="30">
        <v>184</v>
      </c>
      <c r="J29" s="26">
        <f t="shared" si="5"/>
        <v>21</v>
      </c>
      <c r="K29" s="13">
        <f t="shared" si="1"/>
        <v>0.27717391304347827</v>
      </c>
    </row>
    <row r="30" spans="1:11" ht="15" customHeight="1" x14ac:dyDescent="0.2">
      <c r="A30" s="15">
        <f t="shared" si="2"/>
        <v>23</v>
      </c>
      <c r="B30" s="17" t="s">
        <v>28</v>
      </c>
      <c r="C30" s="25">
        <v>73</v>
      </c>
      <c r="D30" s="26">
        <f t="shared" si="3"/>
        <v>22</v>
      </c>
      <c r="E30" s="28">
        <v>50</v>
      </c>
      <c r="F30" s="26">
        <f t="shared" si="4"/>
        <v>21</v>
      </c>
      <c r="G30" s="13">
        <f t="shared" si="0"/>
        <v>0.46</v>
      </c>
      <c r="H30" s="11">
        <v>194</v>
      </c>
      <c r="I30" s="30">
        <v>176</v>
      </c>
      <c r="J30" s="26">
        <f t="shared" si="5"/>
        <v>22</v>
      </c>
      <c r="K30" s="13">
        <f t="shared" si="1"/>
        <v>0.10227272727272728</v>
      </c>
    </row>
    <row r="31" spans="1:11" ht="15" customHeight="1" x14ac:dyDescent="0.2">
      <c r="A31" s="15">
        <f t="shared" si="2"/>
        <v>24</v>
      </c>
      <c r="B31" s="17" t="s">
        <v>25</v>
      </c>
      <c r="C31" s="25">
        <v>44</v>
      </c>
      <c r="D31" s="26">
        <f t="shared" si="3"/>
        <v>24</v>
      </c>
      <c r="E31" s="28">
        <v>47</v>
      </c>
      <c r="F31" s="26">
        <f t="shared" si="4"/>
        <v>23</v>
      </c>
      <c r="G31" s="13">
        <f t="shared" si="0"/>
        <v>-6.3829787234042548E-2</v>
      </c>
      <c r="H31" s="11">
        <v>189</v>
      </c>
      <c r="I31" s="30">
        <v>129</v>
      </c>
      <c r="J31" s="26">
        <f t="shared" si="5"/>
        <v>24</v>
      </c>
      <c r="K31" s="13">
        <f t="shared" si="1"/>
        <v>0.46511627906976744</v>
      </c>
    </row>
    <row r="32" spans="1:11" ht="15" customHeight="1" x14ac:dyDescent="0.2">
      <c r="A32" s="15">
        <f t="shared" si="2"/>
        <v>25</v>
      </c>
      <c r="B32" s="17" t="s">
        <v>30</v>
      </c>
      <c r="C32" s="25">
        <v>13</v>
      </c>
      <c r="D32" s="26">
        <f t="shared" si="3"/>
        <v>25</v>
      </c>
      <c r="E32" s="28">
        <v>7</v>
      </c>
      <c r="F32" s="26">
        <f t="shared" si="4"/>
        <v>27</v>
      </c>
      <c r="G32" s="13">
        <f t="shared" si="0"/>
        <v>0.8571428571428571</v>
      </c>
      <c r="H32" s="11">
        <v>108</v>
      </c>
      <c r="I32" s="30">
        <v>31</v>
      </c>
      <c r="J32" s="26">
        <f t="shared" si="5"/>
        <v>27</v>
      </c>
      <c r="K32" s="13">
        <f t="shared" si="1"/>
        <v>2.4838709677419355</v>
      </c>
    </row>
    <row r="33" spans="1:11" ht="15" customHeight="1" x14ac:dyDescent="0.2">
      <c r="A33" s="15">
        <f t="shared" si="2"/>
        <v>26</v>
      </c>
      <c r="B33" s="17" t="s">
        <v>33</v>
      </c>
      <c r="C33" s="25">
        <v>9</v>
      </c>
      <c r="D33" s="26">
        <f t="shared" si="3"/>
        <v>27</v>
      </c>
      <c r="E33" s="28">
        <v>10</v>
      </c>
      <c r="F33" s="26">
        <f t="shared" si="4"/>
        <v>25</v>
      </c>
      <c r="G33" s="13">
        <f t="shared" si="0"/>
        <v>-0.1</v>
      </c>
      <c r="H33" s="11">
        <v>58</v>
      </c>
      <c r="I33" s="30">
        <v>47</v>
      </c>
      <c r="J33" s="26">
        <f t="shared" si="5"/>
        <v>26</v>
      </c>
      <c r="K33" s="13">
        <f t="shared" si="1"/>
        <v>0.23404255319148937</v>
      </c>
    </row>
    <row r="34" spans="1:11" ht="15" customHeight="1" x14ac:dyDescent="0.2">
      <c r="A34" s="15">
        <f t="shared" si="2"/>
        <v>27</v>
      </c>
      <c r="B34" s="17" t="s">
        <v>38</v>
      </c>
      <c r="C34" s="25">
        <v>10</v>
      </c>
      <c r="D34" s="26">
        <f t="shared" si="3"/>
        <v>26</v>
      </c>
      <c r="E34" s="28">
        <v>2</v>
      </c>
      <c r="F34" s="26">
        <f t="shared" si="4"/>
        <v>32</v>
      </c>
      <c r="G34" s="13">
        <f t="shared" si="0"/>
        <v>4</v>
      </c>
      <c r="H34" s="11">
        <v>34</v>
      </c>
      <c r="I34" s="30">
        <v>6</v>
      </c>
      <c r="J34" s="26">
        <f t="shared" si="5"/>
        <v>34</v>
      </c>
      <c r="K34" s="13">
        <f t="shared" si="1"/>
        <v>4.666666666666667</v>
      </c>
    </row>
    <row r="35" spans="1:11" ht="15" customHeight="1" x14ac:dyDescent="0.2">
      <c r="A35" s="15">
        <f t="shared" si="2"/>
        <v>28</v>
      </c>
      <c r="B35" s="17" t="s">
        <v>35</v>
      </c>
      <c r="C35" s="25">
        <v>3</v>
      </c>
      <c r="D35" s="26">
        <f t="shared" si="3"/>
        <v>28</v>
      </c>
      <c r="E35" s="28">
        <v>6</v>
      </c>
      <c r="F35" s="26">
        <f t="shared" si="4"/>
        <v>28</v>
      </c>
      <c r="G35" s="13">
        <f t="shared" si="0"/>
        <v>-0.5</v>
      </c>
      <c r="H35" s="11">
        <v>27</v>
      </c>
      <c r="I35" s="30">
        <v>22</v>
      </c>
      <c r="J35" s="26">
        <f t="shared" si="5"/>
        <v>29</v>
      </c>
      <c r="K35" s="13">
        <f t="shared" si="1"/>
        <v>0.22727272727272727</v>
      </c>
    </row>
    <row r="36" spans="1:11" ht="15" customHeight="1" x14ac:dyDescent="0.2">
      <c r="A36" s="15">
        <f t="shared" si="2"/>
        <v>29</v>
      </c>
      <c r="B36" s="17" t="s">
        <v>32</v>
      </c>
      <c r="C36" s="25">
        <v>1</v>
      </c>
      <c r="D36" s="26">
        <f t="shared" si="3"/>
        <v>32</v>
      </c>
      <c r="E36" s="28">
        <v>2</v>
      </c>
      <c r="F36" s="26">
        <f t="shared" si="4"/>
        <v>32</v>
      </c>
      <c r="G36" s="13">
        <f t="shared" si="0"/>
        <v>-0.5</v>
      </c>
      <c r="H36" s="11">
        <v>20</v>
      </c>
      <c r="I36" s="30">
        <v>9</v>
      </c>
      <c r="J36" s="26">
        <f t="shared" si="5"/>
        <v>32</v>
      </c>
      <c r="K36" s="13">
        <f t="shared" si="1"/>
        <v>1.2222222222222223</v>
      </c>
    </row>
    <row r="37" spans="1:11" ht="15" customHeight="1" x14ac:dyDescent="0.2">
      <c r="A37" s="15">
        <f t="shared" si="2"/>
        <v>30</v>
      </c>
      <c r="B37" s="17" t="s">
        <v>34</v>
      </c>
      <c r="C37" s="25">
        <v>2</v>
      </c>
      <c r="D37" s="26">
        <f t="shared" si="3"/>
        <v>29</v>
      </c>
      <c r="E37" s="28">
        <v>3</v>
      </c>
      <c r="F37" s="26">
        <f t="shared" si="4"/>
        <v>30</v>
      </c>
      <c r="G37" s="13">
        <f t="shared" si="0"/>
        <v>-0.33333333333333331</v>
      </c>
      <c r="H37" s="11">
        <v>18</v>
      </c>
      <c r="I37" s="30">
        <v>15</v>
      </c>
      <c r="J37" s="26">
        <f t="shared" si="5"/>
        <v>30</v>
      </c>
      <c r="K37" s="13">
        <f t="shared" si="1"/>
        <v>0.2</v>
      </c>
    </row>
    <row r="38" spans="1:11" ht="15" customHeight="1" x14ac:dyDescent="0.2">
      <c r="A38" s="15">
        <f t="shared" si="2"/>
        <v>31</v>
      </c>
      <c r="B38" s="17" t="s">
        <v>36</v>
      </c>
      <c r="C38" s="25">
        <v>2</v>
      </c>
      <c r="D38" s="26">
        <f t="shared" si="3"/>
        <v>29</v>
      </c>
      <c r="E38" s="28">
        <v>3</v>
      </c>
      <c r="F38" s="26">
        <f t="shared" si="4"/>
        <v>30</v>
      </c>
      <c r="G38" s="13">
        <f t="shared" si="0"/>
        <v>-0.33333333333333331</v>
      </c>
      <c r="H38" s="11">
        <v>11</v>
      </c>
      <c r="I38" s="30">
        <v>10</v>
      </c>
      <c r="J38" s="26">
        <f t="shared" si="5"/>
        <v>31</v>
      </c>
      <c r="K38" s="13">
        <f t="shared" si="1"/>
        <v>0.1</v>
      </c>
    </row>
    <row r="39" spans="1:11" ht="15" customHeight="1" x14ac:dyDescent="0.2">
      <c r="A39" s="15">
        <f t="shared" si="2"/>
        <v>32</v>
      </c>
      <c r="B39" s="17" t="s">
        <v>37</v>
      </c>
      <c r="C39" s="25">
        <v>0</v>
      </c>
      <c r="D39" s="26">
        <f t="shared" si="3"/>
        <v>35</v>
      </c>
      <c r="E39" s="28">
        <v>10</v>
      </c>
      <c r="F39" s="26">
        <f t="shared" si="4"/>
        <v>25</v>
      </c>
      <c r="G39" s="13">
        <f t="shared" si="0"/>
        <v>-1</v>
      </c>
      <c r="H39" s="11">
        <v>4</v>
      </c>
      <c r="I39" s="30">
        <v>23</v>
      </c>
      <c r="J39" s="26">
        <f t="shared" si="5"/>
        <v>28</v>
      </c>
      <c r="K39" s="13">
        <f t="shared" si="1"/>
        <v>-0.82608695652173914</v>
      </c>
    </row>
    <row r="40" spans="1:11" ht="15" customHeight="1" x14ac:dyDescent="0.2">
      <c r="A40" s="15">
        <f t="shared" si="2"/>
        <v>33</v>
      </c>
      <c r="B40" s="17" t="s">
        <v>42</v>
      </c>
      <c r="C40" s="25">
        <v>1</v>
      </c>
      <c r="D40" s="26">
        <f t="shared" si="3"/>
        <v>32</v>
      </c>
      <c r="E40" s="28">
        <v>0</v>
      </c>
      <c r="F40" s="26">
        <f t="shared" si="4"/>
        <v>35</v>
      </c>
      <c r="G40" s="13">
        <f t="shared" si="0"/>
        <v>1</v>
      </c>
      <c r="H40" s="11">
        <v>2</v>
      </c>
      <c r="I40" s="30">
        <v>0</v>
      </c>
      <c r="J40" s="26">
        <f t="shared" si="5"/>
        <v>36</v>
      </c>
      <c r="K40" s="13">
        <f t="shared" si="1"/>
        <v>1</v>
      </c>
    </row>
    <row r="41" spans="1:11" ht="15" customHeight="1" x14ac:dyDescent="0.2">
      <c r="A41" s="15">
        <f t="shared" si="2"/>
        <v>34</v>
      </c>
      <c r="B41" s="17" t="s">
        <v>49</v>
      </c>
      <c r="C41" s="25">
        <v>2</v>
      </c>
      <c r="D41" s="26">
        <f t="shared" si="3"/>
        <v>29</v>
      </c>
      <c r="E41" s="28">
        <v>0</v>
      </c>
      <c r="F41" s="26">
        <f t="shared" si="4"/>
        <v>35</v>
      </c>
      <c r="G41" s="13">
        <f t="shared" si="0"/>
        <v>1</v>
      </c>
      <c r="H41" s="11">
        <v>2</v>
      </c>
      <c r="I41" s="30">
        <v>0</v>
      </c>
      <c r="J41" s="26">
        <f t="shared" si="5"/>
        <v>36</v>
      </c>
      <c r="K41" s="13">
        <f t="shared" ref="K41" si="6">IF(ISERROR((H41-I41)/I41), IF(I41=0,IF(H41&gt;0,1,IF(H41=0,0,((H41-I41)/I41)))),(H41-I41)/I41)</f>
        <v>1</v>
      </c>
    </row>
    <row r="42" spans="1:11" ht="15" customHeight="1" x14ac:dyDescent="0.2">
      <c r="A42" s="15">
        <f t="shared" si="2"/>
        <v>35</v>
      </c>
      <c r="B42" s="17" t="s">
        <v>40</v>
      </c>
      <c r="C42" s="25">
        <v>0</v>
      </c>
      <c r="D42" s="26">
        <f t="shared" si="3"/>
        <v>35</v>
      </c>
      <c r="E42" s="28">
        <v>0</v>
      </c>
      <c r="F42" s="26">
        <f t="shared" si="4"/>
        <v>35</v>
      </c>
      <c r="G42" s="13">
        <f t="shared" si="0"/>
        <v>0</v>
      </c>
      <c r="H42" s="11">
        <v>1</v>
      </c>
      <c r="I42" s="30">
        <v>1</v>
      </c>
      <c r="J42" s="26">
        <f t="shared" si="5"/>
        <v>35</v>
      </c>
      <c r="K42" s="13">
        <f t="shared" si="1"/>
        <v>0</v>
      </c>
    </row>
    <row r="43" spans="1:11" ht="15" customHeight="1" x14ac:dyDescent="0.2">
      <c r="A43" s="39">
        <f t="shared" si="2"/>
        <v>36</v>
      </c>
      <c r="B43" s="40" t="s">
        <v>39</v>
      </c>
      <c r="C43" s="41">
        <v>0</v>
      </c>
      <c r="D43" s="42">
        <f t="shared" si="3"/>
        <v>35</v>
      </c>
      <c r="E43" s="43">
        <v>4</v>
      </c>
      <c r="F43" s="42">
        <f t="shared" si="4"/>
        <v>29</v>
      </c>
      <c r="G43" s="44">
        <f t="shared" si="0"/>
        <v>-1</v>
      </c>
      <c r="H43" s="45">
        <v>1</v>
      </c>
      <c r="I43" s="46">
        <v>71</v>
      </c>
      <c r="J43" s="42">
        <f t="shared" si="5"/>
        <v>25</v>
      </c>
      <c r="K43" s="44">
        <f t="shared" ref="K43" si="7">IF(ISERROR((H43-I43)/I43), IF(I43=0,IF(H43&gt;0,1,IF(H43=0,0,((H43-I43)/I43)))),(H43-I43)/I43)</f>
        <v>-0.9859154929577465</v>
      </c>
    </row>
    <row r="44" spans="1:11" ht="15" customHeight="1" x14ac:dyDescent="0.2">
      <c r="A44" s="39">
        <f t="shared" si="2"/>
        <v>37</v>
      </c>
      <c r="B44" s="40" t="s">
        <v>43</v>
      </c>
      <c r="C44" s="41">
        <v>0</v>
      </c>
      <c r="D44" s="42">
        <f t="shared" si="3"/>
        <v>35</v>
      </c>
      <c r="E44" s="43">
        <v>0</v>
      </c>
      <c r="F44" s="42">
        <f t="shared" si="4"/>
        <v>35</v>
      </c>
      <c r="G44" s="44">
        <f t="shared" ref="G44:G46" si="8">IF(ISERROR((C44-E44)/E44), IF(E44=0,IF(C44&gt;0,1,IF(C44=0,0,((C44-E44)/E44)))),(C44-E44)/E44)</f>
        <v>0</v>
      </c>
      <c r="H44" s="45">
        <v>1</v>
      </c>
      <c r="I44" s="46">
        <v>0</v>
      </c>
      <c r="J44" s="42">
        <f t="shared" si="5"/>
        <v>36</v>
      </c>
      <c r="K44" s="44">
        <f t="shared" ref="K44:K46" si="9">IF(ISERROR((H44-I44)/I44), IF(I44=0,IF(H44&gt;0,1,IF(H44=0,0,((H44-I44)/I44)))),(H44-I44)/I44)</f>
        <v>1</v>
      </c>
    </row>
    <row r="45" spans="1:11" ht="15" customHeight="1" x14ac:dyDescent="0.2">
      <c r="A45" s="39">
        <v>38</v>
      </c>
      <c r="B45" s="40" t="s">
        <v>50</v>
      </c>
      <c r="C45" s="41">
        <v>1</v>
      </c>
      <c r="D45" s="42">
        <f t="shared" si="3"/>
        <v>32</v>
      </c>
      <c r="E45" s="43">
        <v>0</v>
      </c>
      <c r="F45" s="42">
        <f t="shared" si="4"/>
        <v>35</v>
      </c>
      <c r="G45" s="44">
        <f t="shared" si="8"/>
        <v>1</v>
      </c>
      <c r="H45" s="45">
        <v>1</v>
      </c>
      <c r="I45" s="46">
        <v>0</v>
      </c>
      <c r="J45" s="42">
        <f t="shared" si="5"/>
        <v>36</v>
      </c>
      <c r="K45" s="44">
        <f t="shared" si="9"/>
        <v>1</v>
      </c>
    </row>
    <row r="46" spans="1:11" ht="15" customHeight="1" thickBot="1" x14ac:dyDescent="0.25">
      <c r="A46" s="31">
        <v>39</v>
      </c>
      <c r="B46" s="32" t="s">
        <v>31</v>
      </c>
      <c r="C46" s="33">
        <v>0</v>
      </c>
      <c r="D46" s="34">
        <f t="shared" si="3"/>
        <v>35</v>
      </c>
      <c r="E46" s="35">
        <v>2</v>
      </c>
      <c r="F46" s="34">
        <f t="shared" si="4"/>
        <v>32</v>
      </c>
      <c r="G46" s="36">
        <f t="shared" si="8"/>
        <v>-1</v>
      </c>
      <c r="H46" s="37">
        <v>0</v>
      </c>
      <c r="I46" s="38">
        <v>8</v>
      </c>
      <c r="J46" s="34">
        <f t="shared" si="5"/>
        <v>33</v>
      </c>
      <c r="K46" s="36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3 K8:K43">
    <cfRule type="cellIs" dxfId="5" priority="53" operator="lessThan">
      <formula>0</formula>
    </cfRule>
  </conditionalFormatting>
  <conditionalFormatting sqref="G44 K44">
    <cfRule type="cellIs" dxfId="3" priority="4" operator="lessThan">
      <formula>0</formula>
    </cfRule>
  </conditionalFormatting>
  <conditionalFormatting sqref="G45:G46 K45:K46">
    <cfRule type="cellIs" dxfId="1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G8:G43</xm:sqref>
        </x14:conditionalFormatting>
        <x14:conditionalFormatting xmlns:xm="http://schemas.microsoft.com/office/excel/2006/main">
          <x14:cfRule type="iconSet" priority="6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K8:K43</xm:sqref>
        </x14:conditionalFormatting>
        <x14:conditionalFormatting xmlns:xm="http://schemas.microsoft.com/office/excel/2006/main">
          <x14:cfRule type="iconSet" priority="5" id="{F151D38E-CB2F-4919-981E-BE143532318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6" id="{EBE6CFDA-8403-45DA-9C7F-B11AFA07B7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  <x14:conditionalFormatting xmlns:xm="http://schemas.microsoft.com/office/excel/2006/main">
          <x14:cfRule type="iconSet" priority="2" id="{B77645B2-2533-4BBA-B305-042290B3B24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G45:G46</xm:sqref>
        </x14:conditionalFormatting>
        <x14:conditionalFormatting xmlns:xm="http://schemas.microsoft.com/office/excel/2006/main">
          <x14:cfRule type="iconSet" priority="3" id="{DE01F628-4664-443D-A75F-61F9509764A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K45:K46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D1817_April18</vt:lpstr>
      <vt:lpstr>D1817_April18!Print_Area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2018-05-15T12:39:23Z</cp:lastPrinted>
  <dcterms:created xsi:type="dcterms:W3CDTF">2014-06-13T11:16:12Z</dcterms:created>
  <dcterms:modified xsi:type="dcterms:W3CDTF">2018-05-15T12:39:29Z</dcterms:modified>
</cp:coreProperties>
</file>