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680"/>
  </bookViews>
  <sheets>
    <sheet name="D1514_January15" sheetId="1" r:id="rId1"/>
  </sheets>
  <definedNames>
    <definedName name="_xlnm.Print_Area" localSheetId="0">D1514_January15!$A$1:$K$44</definedName>
  </definedNames>
  <calcPr calcId="145621"/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9" i="1"/>
  <c r="J8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9" i="1"/>
  <c r="F8" i="1"/>
  <c r="I7" i="1"/>
  <c r="H7" i="1"/>
  <c r="E7" i="1"/>
  <c r="C7" i="1"/>
  <c r="A42" i="1"/>
  <c r="A43" i="1" s="1"/>
  <c r="A44" i="1" s="1"/>
  <c r="K42" i="1"/>
  <c r="K43" i="1"/>
  <c r="K44" i="1"/>
  <c r="G42" i="1"/>
  <c r="G43" i="1"/>
  <c r="G44" i="1"/>
  <c r="D42" i="1"/>
  <c r="D43" i="1"/>
  <c r="D44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K41" i="1" l="1"/>
  <c r="G41" i="1"/>
  <c r="K40" i="1"/>
  <c r="G40" i="1"/>
  <c r="K39" i="1"/>
  <c r="G39" i="1"/>
  <c r="K38" i="1"/>
  <c r="G38" i="1"/>
  <c r="K37" i="1"/>
  <c r="G37" i="1"/>
  <c r="K36" i="1"/>
  <c r="G36" i="1"/>
  <c r="K35" i="1"/>
  <c r="G35" i="1"/>
  <c r="K34" i="1"/>
  <c r="G34" i="1"/>
  <c r="K33" i="1"/>
  <c r="G33" i="1"/>
  <c r="K32" i="1"/>
  <c r="G32" i="1"/>
  <c r="K31" i="1"/>
  <c r="G31" i="1"/>
  <c r="K30" i="1"/>
  <c r="G30" i="1"/>
  <c r="K29" i="1"/>
  <c r="G29" i="1"/>
  <c r="K28" i="1"/>
  <c r="G28" i="1"/>
  <c r="K27" i="1"/>
  <c r="G27" i="1"/>
  <c r="K26" i="1"/>
  <c r="G26" i="1"/>
  <c r="K25" i="1"/>
  <c r="G25" i="1"/>
  <c r="K24" i="1"/>
  <c r="G24" i="1"/>
  <c r="K23" i="1"/>
  <c r="G23" i="1"/>
  <c r="K22" i="1"/>
  <c r="G22" i="1"/>
  <c r="K21" i="1"/>
  <c r="G21" i="1"/>
  <c r="K20" i="1"/>
  <c r="G20" i="1"/>
  <c r="K19" i="1"/>
  <c r="G19" i="1"/>
  <c r="K18" i="1"/>
  <c r="G18" i="1"/>
  <c r="K17" i="1"/>
  <c r="G17" i="1"/>
  <c r="K16" i="1"/>
  <c r="G16" i="1"/>
  <c r="K15" i="1"/>
  <c r="G15" i="1"/>
  <c r="K14" i="1"/>
  <c r="G14" i="1"/>
  <c r="K13" i="1"/>
  <c r="G13" i="1"/>
  <c r="K12" i="1"/>
  <c r="G12" i="1"/>
  <c r="K11" i="1"/>
  <c r="G11" i="1"/>
  <c r="K10" i="1"/>
  <c r="G10" i="1"/>
  <c r="K9" i="1"/>
  <c r="G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K8" i="1"/>
  <c r="G8" i="1"/>
  <c r="K7" i="1"/>
  <c r="K6" i="1"/>
  <c r="G7" i="1" l="1"/>
</calcChain>
</file>

<file path=xl/sharedStrings.xml><?xml version="1.0" encoding="utf-8"?>
<sst xmlns="http://schemas.openxmlformats.org/spreadsheetml/2006/main" count="49" uniqueCount="49">
  <si>
    <t xml:space="preserve">ΕΤΗΣΙΕΣ ΤΑΞΙΝΟΜΗΣΕΙΣ ΕΠΙΒΑΤΙΚΩΝ ΟΧΗΜΑΤΩΝ </t>
  </si>
  <si>
    <t xml:space="preserve">PC  CAR'S REGISTRATIONS </t>
  </si>
  <si>
    <t>YTD</t>
  </si>
  <si>
    <t>Brand</t>
  </si>
  <si>
    <t>Rank</t>
  </si>
  <si>
    <t>TOTAL</t>
  </si>
  <si>
    <t>TOYOTA</t>
  </si>
  <si>
    <t>NISSAN</t>
  </si>
  <si>
    <t>VOLKSWAGEN</t>
  </si>
  <si>
    <t>OPEL</t>
  </si>
  <si>
    <t>SUZUKI</t>
  </si>
  <si>
    <t>FORD</t>
  </si>
  <si>
    <t>CITROEN</t>
  </si>
  <si>
    <t>FIAT</t>
  </si>
  <si>
    <t>SKODA</t>
  </si>
  <si>
    <t>HYUNDAI</t>
  </si>
  <si>
    <t>AUDI</t>
  </si>
  <si>
    <t>BMW</t>
  </si>
  <si>
    <t>MERCEDES</t>
  </si>
  <si>
    <t>RENAULT</t>
  </si>
  <si>
    <t>SEAT</t>
  </si>
  <si>
    <t>VOLVO</t>
  </si>
  <si>
    <t>PEUGEOT</t>
  </si>
  <si>
    <t>KIA MOTORS</t>
  </si>
  <si>
    <t>CHEVROLET</t>
  </si>
  <si>
    <t>MINI</t>
  </si>
  <si>
    <t>LANCIA</t>
  </si>
  <si>
    <t>HONDA</t>
  </si>
  <si>
    <t>ALFA ROMEO</t>
  </si>
  <si>
    <t>DACIA</t>
  </si>
  <si>
    <t>MITSUBISHI</t>
  </si>
  <si>
    <t>SMART</t>
  </si>
  <si>
    <t>SUBARU</t>
  </si>
  <si>
    <t>MAZDA</t>
  </si>
  <si>
    <t>LEXUS</t>
  </si>
  <si>
    <t>ABARTH</t>
  </si>
  <si>
    <t>CHRYSLER</t>
  </si>
  <si>
    <t>LAND ROVER</t>
  </si>
  <si>
    <t>CHANGAN</t>
  </si>
  <si>
    <t>JAGUAR</t>
  </si>
  <si>
    <t>% D15/14</t>
  </si>
  <si>
    <t>PORSCHE</t>
  </si>
  <si>
    <t>DAIHATSU</t>
  </si>
  <si>
    <t>MOBITECNO</t>
  </si>
  <si>
    <t>Feb. '15</t>
  </si>
  <si>
    <t>Feb. '14</t>
  </si>
  <si>
    <t>Feb. '15-YTD</t>
  </si>
  <si>
    <t>Feb. '14-YTD</t>
  </si>
  <si>
    <t>FEBRUARY '15 -YTD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</si>
</sst>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2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8.5"/>
      <color indexed="8"/>
      <name val="Times New Roman Greek"/>
      <family val="1"/>
      <charset val="161"/>
    </font>
    <font>
      <b/>
      <sz val="10"/>
      <color indexed="8"/>
      <name val="Arial"/>
      <family val="2"/>
      <charset val="161"/>
    </font>
    <font>
      <b/>
      <sz val="8.5"/>
      <color indexed="8"/>
      <name val="Times New Roman Greek"/>
      <family val="1"/>
      <charset val="161"/>
    </font>
    <font>
      <b/>
      <sz val="11"/>
      <color indexed="8"/>
      <name val="Arial"/>
      <family val="2"/>
      <charset val="161"/>
    </font>
    <font>
      <sz val="10"/>
      <name val="Arial Greek"/>
      <charset val="161"/>
    </font>
    <font>
      <b/>
      <sz val="10"/>
      <name val="Arial"/>
      <family val="2"/>
      <charset val="161"/>
    </font>
    <font>
      <b/>
      <sz val="10"/>
      <color indexed="8"/>
      <name val="Arial"/>
      <family val="2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8.5"/>
      <color indexed="8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</cellStyleXfs>
  <cellXfs count="49">
    <xf numFmtId="0" fontId="0" fillId="0" borderId="0" xfId="0"/>
    <xf numFmtId="0" fontId="2" fillId="0" borderId="0" xfId="2" applyFont="1"/>
    <xf numFmtId="0" fontId="2" fillId="0" borderId="0" xfId="2" applyFont="1" applyAlignment="1">
      <alignment horizontal="center"/>
    </xf>
    <xf numFmtId="0" fontId="3" fillId="0" borderId="0" xfId="2" applyFont="1" applyAlignment="1">
      <alignment horizontal="left" vertical="center"/>
    </xf>
    <xf numFmtId="0" fontId="4" fillId="0" borderId="0" xfId="2" applyFont="1" applyAlignment="1">
      <alignment horizontal="centerContinuous" vertical="center"/>
    </xf>
    <xf numFmtId="0" fontId="3" fillId="2" borderId="1" xfId="2" applyFont="1" applyFill="1" applyBorder="1" applyAlignment="1">
      <alignment horizontal="center" vertical="center"/>
    </xf>
    <xf numFmtId="0" fontId="7" fillId="0" borderId="2" xfId="3" applyFont="1" applyBorder="1" applyAlignment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17" fontId="3" fillId="2" borderId="3" xfId="2" applyNumberFormat="1" applyFont="1" applyFill="1" applyBorder="1" applyAlignment="1">
      <alignment horizontal="center" vertical="center"/>
    </xf>
    <xf numFmtId="0" fontId="3" fillId="0" borderId="7" xfId="2" applyFont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/>
    </xf>
    <xf numFmtId="0" fontId="7" fillId="0" borderId="9" xfId="3" applyFont="1" applyBorder="1" applyAlignment="1">
      <alignment horizontal="left" vertical="center"/>
    </xf>
    <xf numFmtId="3" fontId="3" fillId="0" borderId="0" xfId="2" applyNumberFormat="1" applyFont="1" applyBorder="1" applyAlignment="1">
      <alignment horizontal="centerContinuous" vertical="center"/>
    </xf>
    <xf numFmtId="1" fontId="3" fillId="0" borderId="11" xfId="2" applyNumberFormat="1" applyFont="1" applyBorder="1" applyAlignment="1">
      <alignment horizontal="centerContinuous" vertical="center"/>
    </xf>
    <xf numFmtId="164" fontId="3" fillId="0" borderId="12" xfId="1" applyNumberFormat="1" applyFont="1" applyBorder="1" applyAlignment="1">
      <alignment horizontal="center" vertical="center"/>
    </xf>
    <xf numFmtId="3" fontId="3" fillId="2" borderId="8" xfId="2" applyNumberFormat="1" applyFont="1" applyFill="1" applyBorder="1" applyAlignment="1">
      <alignment horizontal="center" vertical="center"/>
    </xf>
    <xf numFmtId="3" fontId="3" fillId="0" borderId="13" xfId="2" applyNumberFormat="1" applyFont="1" applyBorder="1" applyAlignment="1">
      <alignment horizontal="centerContinuous" vertical="center"/>
    </xf>
    <xf numFmtId="164" fontId="3" fillId="0" borderId="14" xfId="1" applyNumberFormat="1" applyFont="1" applyBorder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Border="1"/>
    <xf numFmtId="0" fontId="11" fillId="0" borderId="0" xfId="2" applyFont="1"/>
    <xf numFmtId="164" fontId="9" fillId="0" borderId="16" xfId="1" applyNumberFormat="1" applyFont="1" applyBorder="1" applyAlignment="1">
      <alignment vertical="center"/>
    </xf>
    <xf numFmtId="164" fontId="9" fillId="0" borderId="9" xfId="1" applyNumberFormat="1" applyFont="1" applyBorder="1" applyAlignment="1">
      <alignment vertical="center"/>
    </xf>
    <xf numFmtId="164" fontId="9" fillId="0" borderId="16" xfId="1" applyNumberFormat="1" applyFont="1" applyBorder="1" applyAlignment="1">
      <alignment horizontal="right" vertical="center"/>
    </xf>
    <xf numFmtId="164" fontId="9" fillId="0" borderId="9" xfId="1" applyNumberFormat="1" applyFont="1" applyBorder="1" applyAlignment="1">
      <alignment horizontal="right" vertical="center"/>
    </xf>
    <xf numFmtId="0" fontId="9" fillId="2" borderId="1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65" fontId="9" fillId="0" borderId="15" xfId="2" applyNumberFormat="1" applyFont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0" fontId="9" fillId="2" borderId="18" xfId="2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165" fontId="9" fillId="0" borderId="11" xfId="2" applyNumberFormat="1" applyFont="1" applyBorder="1" applyAlignment="1">
      <alignment horizontal="center" vertical="center"/>
    </xf>
    <xf numFmtId="3" fontId="9" fillId="2" borderId="12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3" fontId="3" fillId="0" borderId="10" xfId="2" applyNumberFormat="1" applyFont="1" applyBorder="1" applyAlignment="1">
      <alignment horizontal="center" vertical="center"/>
    </xf>
    <xf numFmtId="3" fontId="3" fillId="0" borderId="11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17" fontId="3" fillId="0" borderId="3" xfId="2" applyNumberFormat="1" applyFont="1" applyBorder="1" applyAlignment="1">
      <alignment horizontal="center" vertical="center"/>
    </xf>
    <xf numFmtId="17" fontId="3" fillId="0" borderId="4" xfId="2" applyNumberFormat="1" applyFont="1" applyBorder="1" applyAlignment="1">
      <alignment horizontal="center" vertical="center"/>
    </xf>
    <xf numFmtId="17" fontId="3" fillId="0" borderId="5" xfId="2" applyNumberFormat="1" applyFont="1" applyBorder="1" applyAlignment="1">
      <alignment horizontal="center" vertical="center"/>
    </xf>
    <xf numFmtId="17" fontId="3" fillId="0" borderId="6" xfId="2" applyNumberFormat="1" applyFont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5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19050</xdr:rowOff>
        </xdr:from>
        <xdr:to>
          <xdr:col>1</xdr:col>
          <xdr:colOff>209550</xdr:colOff>
          <xdr:row>1</xdr:row>
          <xdr:rowOff>0</xdr:rowOff>
        </xdr:to>
        <xdr:sp macro="" textlink="">
          <xdr:nvSpPr>
            <xdr:cNvPr id="1025" name="Picture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51"/>
  <sheetViews>
    <sheetView tabSelected="1" zoomScaleNormal="100" workbookViewId="0">
      <selection activeCell="A4" sqref="A4:K4"/>
    </sheetView>
  </sheetViews>
  <sheetFormatPr defaultRowHeight="11.25" x14ac:dyDescent="0.2"/>
  <cols>
    <col min="1" max="1" width="6.42578125" style="1" customWidth="1"/>
    <col min="2" max="2" width="20.28515625" style="1" customWidth="1"/>
    <col min="3" max="3" width="6.5703125" style="1" customWidth="1"/>
    <col min="4" max="4" width="4.5703125" style="1" customWidth="1"/>
    <col min="5" max="5" width="5.5703125" style="1" customWidth="1"/>
    <col min="6" max="6" width="4.85546875" style="1" customWidth="1"/>
    <col min="7" max="7" width="10" style="1" customWidth="1"/>
    <col min="8" max="8" width="14.5703125" style="1" bestFit="1" customWidth="1"/>
    <col min="9" max="9" width="8.5703125" style="1" customWidth="1"/>
    <col min="10" max="10" width="5.85546875" style="2" customWidth="1"/>
    <col min="11" max="11" width="9.85546875" style="1" customWidth="1"/>
    <col min="12" max="16384" width="9.140625" style="1"/>
  </cols>
  <sheetData>
    <row r="1" spans="1:11" ht="39" customHeight="1" x14ac:dyDescent="0.2"/>
    <row r="2" spans="1:11" ht="12" customHeight="1" x14ac:dyDescent="0.2">
      <c r="A2" s="3" t="s">
        <v>48</v>
      </c>
      <c r="B2" s="4"/>
      <c r="C2" s="4"/>
      <c r="D2" s="4"/>
    </row>
    <row r="3" spans="1:11" ht="19.5" customHeight="1" x14ac:dyDescent="0.2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9.5" customHeight="1" x14ac:dyDescent="0.2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4.5" customHeight="1" thickBot="1" x14ac:dyDescent="0.25">
      <c r="G5" s="2"/>
    </row>
    <row r="6" spans="1:11" ht="12.75" customHeight="1" x14ac:dyDescent="0.2">
      <c r="A6" s="5" t="s">
        <v>2</v>
      </c>
      <c r="B6" s="6" t="s">
        <v>3</v>
      </c>
      <c r="C6" s="45" t="s">
        <v>44</v>
      </c>
      <c r="D6" s="46"/>
      <c r="E6" s="47" t="s">
        <v>45</v>
      </c>
      <c r="F6" s="48"/>
      <c r="G6" s="7" t="s">
        <v>40</v>
      </c>
      <c r="H6" s="8" t="s">
        <v>46</v>
      </c>
      <c r="I6" s="47" t="s">
        <v>47</v>
      </c>
      <c r="J6" s="48"/>
      <c r="K6" s="9" t="str">
        <f>G6</f>
        <v>% D15/14</v>
      </c>
    </row>
    <row r="7" spans="1:11" s="18" customFormat="1" ht="18.75" customHeight="1" thickBot="1" x14ac:dyDescent="0.25">
      <c r="A7" s="10" t="s">
        <v>4</v>
      </c>
      <c r="B7" s="11" t="s">
        <v>5</v>
      </c>
      <c r="C7" s="42">
        <f>SUM(C8:C44)</f>
        <v>4894</v>
      </c>
      <c r="D7" s="43"/>
      <c r="E7" s="12">
        <f>SUM(E8:E44)</f>
        <v>4355</v>
      </c>
      <c r="F7" s="13"/>
      <c r="G7" s="14">
        <f t="shared" ref="G7" si="0">(C7-E7)/E7</f>
        <v>0.12376578645235362</v>
      </c>
      <c r="H7" s="15">
        <f>SUM(H8:H44)</f>
        <v>10742</v>
      </c>
      <c r="I7" s="16">
        <f>SUM(I8:I44)</f>
        <v>10736</v>
      </c>
      <c r="J7" s="13"/>
      <c r="K7" s="17">
        <f t="shared" ref="K7" si="1">(H7-I7)/I7</f>
        <v>5.5886736214605067E-4</v>
      </c>
    </row>
    <row r="8" spans="1:11" ht="12.75" x14ac:dyDescent="0.2">
      <c r="A8" s="25">
        <v>1</v>
      </c>
      <c r="B8" s="26" t="s">
        <v>6</v>
      </c>
      <c r="C8" s="27">
        <v>649</v>
      </c>
      <c r="D8" s="28">
        <f t="shared" ref="D8:D44" si="2">RANK(C8,$C$8:$C$41)</f>
        <v>1</v>
      </c>
      <c r="E8" s="29">
        <v>539</v>
      </c>
      <c r="F8" s="28">
        <f>RANK(E8,$E$8:$E$44)</f>
        <v>1</v>
      </c>
      <c r="G8" s="21">
        <f t="shared" ref="G8:G41" si="3">IF(ISERROR((C8-E8)/E8), IF(E8=0,IF(C8&gt;0,1,IF(C8=0,0,((C8-E8)/E8)))),(C8-E8)/E8)</f>
        <v>0.20408163265306123</v>
      </c>
      <c r="H8" s="30">
        <v>1519</v>
      </c>
      <c r="I8" s="31">
        <v>1275</v>
      </c>
      <c r="J8" s="28">
        <f>RANK(I8,$I$8:$I$44)</f>
        <v>1</v>
      </c>
      <c r="K8" s="23">
        <f t="shared" ref="K8:K41" si="4">IF(ISERROR((H8-I8)/I8), IF(I8=0,IF(H8&gt;0,1,IF(H8=0,0,((H8-I8)/I8)))),(H8-I8)/I8)</f>
        <v>0.19137254901960785</v>
      </c>
    </row>
    <row r="9" spans="1:11" ht="12.75" x14ac:dyDescent="0.2">
      <c r="A9" s="32">
        <f t="shared" ref="A9:A44" si="5">A8+1</f>
        <v>2</v>
      </c>
      <c r="B9" s="26" t="s">
        <v>8</v>
      </c>
      <c r="C9" s="33">
        <v>428</v>
      </c>
      <c r="D9" s="28">
        <f t="shared" si="2"/>
        <v>3</v>
      </c>
      <c r="E9" s="34">
        <v>429</v>
      </c>
      <c r="F9" s="28">
        <f>RANK(E9,$E$8:$E$44)</f>
        <v>2</v>
      </c>
      <c r="G9" s="21">
        <f t="shared" si="3"/>
        <v>-2.331002331002331E-3</v>
      </c>
      <c r="H9" s="30">
        <v>954</v>
      </c>
      <c r="I9" s="31">
        <v>878</v>
      </c>
      <c r="J9" s="28">
        <f>RANK(I9,$I$8:$I$44)</f>
        <v>3</v>
      </c>
      <c r="K9" s="23">
        <f t="shared" si="4"/>
        <v>8.656036446469248E-2</v>
      </c>
    </row>
    <row r="10" spans="1:11" ht="12.75" x14ac:dyDescent="0.2">
      <c r="A10" s="32">
        <f t="shared" si="5"/>
        <v>3</v>
      </c>
      <c r="B10" s="26" t="s">
        <v>9</v>
      </c>
      <c r="C10" s="33">
        <v>394</v>
      </c>
      <c r="D10" s="28">
        <f t="shared" si="2"/>
        <v>4</v>
      </c>
      <c r="E10" s="34">
        <v>427</v>
      </c>
      <c r="F10" s="28">
        <f t="shared" ref="F10:F44" si="6">RANK(E10,$E$8:$E$44)</f>
        <v>3</v>
      </c>
      <c r="G10" s="21">
        <f t="shared" si="3"/>
        <v>-7.7283372365339581E-2</v>
      </c>
      <c r="H10" s="30">
        <v>947</v>
      </c>
      <c r="I10" s="31">
        <v>1098</v>
      </c>
      <c r="J10" s="28">
        <f t="shared" ref="J10:J44" si="7">RANK(I10,$I$8:$I$44)</f>
        <v>2</v>
      </c>
      <c r="K10" s="23">
        <f t="shared" si="4"/>
        <v>-0.13752276867030966</v>
      </c>
    </row>
    <row r="11" spans="1:11" ht="12.75" x14ac:dyDescent="0.2">
      <c r="A11" s="32">
        <f t="shared" si="5"/>
        <v>4</v>
      </c>
      <c r="B11" s="26" t="s">
        <v>7</v>
      </c>
      <c r="C11" s="33">
        <v>531</v>
      </c>
      <c r="D11" s="28">
        <f t="shared" si="2"/>
        <v>2</v>
      </c>
      <c r="E11" s="34">
        <v>253</v>
      </c>
      <c r="F11" s="28">
        <f t="shared" si="6"/>
        <v>5</v>
      </c>
      <c r="G11" s="21">
        <f t="shared" si="3"/>
        <v>1.098814229249012</v>
      </c>
      <c r="H11" s="30">
        <v>847</v>
      </c>
      <c r="I11" s="31">
        <v>658</v>
      </c>
      <c r="J11" s="28">
        <f t="shared" si="7"/>
        <v>7</v>
      </c>
      <c r="K11" s="23">
        <f t="shared" si="4"/>
        <v>0.28723404255319152</v>
      </c>
    </row>
    <row r="12" spans="1:11" ht="12.75" x14ac:dyDescent="0.2">
      <c r="A12" s="32">
        <f t="shared" si="5"/>
        <v>5</v>
      </c>
      <c r="B12" s="26" t="s">
        <v>22</v>
      </c>
      <c r="C12" s="33">
        <v>309</v>
      </c>
      <c r="D12" s="28">
        <f t="shared" si="2"/>
        <v>5</v>
      </c>
      <c r="E12" s="34">
        <v>19</v>
      </c>
      <c r="F12" s="28">
        <f t="shared" si="6"/>
        <v>25</v>
      </c>
      <c r="G12" s="21">
        <f t="shared" si="3"/>
        <v>15.263157894736842</v>
      </c>
      <c r="H12" s="30">
        <v>743</v>
      </c>
      <c r="I12" s="31">
        <v>84</v>
      </c>
      <c r="J12" s="28">
        <f t="shared" si="7"/>
        <v>23</v>
      </c>
      <c r="K12" s="23">
        <f t="shared" si="4"/>
        <v>7.8452380952380949</v>
      </c>
    </row>
    <row r="13" spans="1:11" ht="12.75" x14ac:dyDescent="0.2">
      <c r="A13" s="32">
        <f t="shared" si="5"/>
        <v>6</v>
      </c>
      <c r="B13" s="26" t="s">
        <v>12</v>
      </c>
      <c r="C13" s="33">
        <v>244</v>
      </c>
      <c r="D13" s="28">
        <f t="shared" si="2"/>
        <v>7</v>
      </c>
      <c r="E13" s="34">
        <v>239</v>
      </c>
      <c r="F13" s="28">
        <f t="shared" si="6"/>
        <v>8</v>
      </c>
      <c r="G13" s="21">
        <f t="shared" si="3"/>
        <v>2.0920502092050208E-2</v>
      </c>
      <c r="H13" s="30">
        <v>679</v>
      </c>
      <c r="I13" s="31">
        <v>821</v>
      </c>
      <c r="J13" s="28">
        <f t="shared" si="7"/>
        <v>4</v>
      </c>
      <c r="K13" s="23">
        <f t="shared" si="4"/>
        <v>-0.17295980511571254</v>
      </c>
    </row>
    <row r="14" spans="1:11" ht="12.75" x14ac:dyDescent="0.2">
      <c r="A14" s="32">
        <f t="shared" si="5"/>
        <v>7</v>
      </c>
      <c r="B14" s="26" t="s">
        <v>11</v>
      </c>
      <c r="C14" s="33">
        <v>268</v>
      </c>
      <c r="D14" s="28">
        <f t="shared" si="2"/>
        <v>6</v>
      </c>
      <c r="E14" s="34">
        <v>203</v>
      </c>
      <c r="F14" s="28">
        <f t="shared" si="6"/>
        <v>10</v>
      </c>
      <c r="G14" s="21">
        <f t="shared" si="3"/>
        <v>0.32019704433497537</v>
      </c>
      <c r="H14" s="30">
        <v>660</v>
      </c>
      <c r="I14" s="31">
        <v>617</v>
      </c>
      <c r="J14" s="28">
        <f t="shared" si="7"/>
        <v>8</v>
      </c>
      <c r="K14" s="23">
        <f t="shared" si="4"/>
        <v>6.9692058346839544E-2</v>
      </c>
    </row>
    <row r="15" spans="1:11" ht="12.75" x14ac:dyDescent="0.2">
      <c r="A15" s="32">
        <f t="shared" si="5"/>
        <v>8</v>
      </c>
      <c r="B15" s="26" t="s">
        <v>14</v>
      </c>
      <c r="C15" s="33">
        <v>187</v>
      </c>
      <c r="D15" s="28">
        <f t="shared" si="2"/>
        <v>11</v>
      </c>
      <c r="E15" s="34">
        <v>241</v>
      </c>
      <c r="F15" s="28">
        <f t="shared" si="6"/>
        <v>7</v>
      </c>
      <c r="G15" s="21">
        <f t="shared" si="3"/>
        <v>-0.22406639004149378</v>
      </c>
      <c r="H15" s="30">
        <v>460</v>
      </c>
      <c r="I15" s="31">
        <v>670</v>
      </c>
      <c r="J15" s="28">
        <f t="shared" si="7"/>
        <v>6</v>
      </c>
      <c r="K15" s="23">
        <f t="shared" si="4"/>
        <v>-0.31343283582089554</v>
      </c>
    </row>
    <row r="16" spans="1:11" ht="12.75" x14ac:dyDescent="0.2">
      <c r="A16" s="32">
        <f t="shared" si="5"/>
        <v>9</v>
      </c>
      <c r="B16" s="26" t="s">
        <v>10</v>
      </c>
      <c r="C16" s="33">
        <v>150</v>
      </c>
      <c r="D16" s="28">
        <f t="shared" si="2"/>
        <v>15</v>
      </c>
      <c r="E16" s="34">
        <v>217</v>
      </c>
      <c r="F16" s="28">
        <f t="shared" si="6"/>
        <v>9</v>
      </c>
      <c r="G16" s="21">
        <f t="shared" si="3"/>
        <v>-0.30875576036866359</v>
      </c>
      <c r="H16" s="30">
        <v>449</v>
      </c>
      <c r="I16" s="31">
        <v>499</v>
      </c>
      <c r="J16" s="28">
        <f t="shared" si="7"/>
        <v>10</v>
      </c>
      <c r="K16" s="23">
        <f t="shared" si="4"/>
        <v>-0.10020040080160321</v>
      </c>
    </row>
    <row r="17" spans="1:11" ht="12.75" x14ac:dyDescent="0.2">
      <c r="A17" s="32">
        <f t="shared" si="5"/>
        <v>10</v>
      </c>
      <c r="B17" s="26" t="s">
        <v>15</v>
      </c>
      <c r="C17" s="33">
        <v>191</v>
      </c>
      <c r="D17" s="28">
        <f t="shared" si="2"/>
        <v>10</v>
      </c>
      <c r="E17" s="34">
        <v>313</v>
      </c>
      <c r="F17" s="28">
        <f t="shared" si="6"/>
        <v>4</v>
      </c>
      <c r="G17" s="21">
        <f t="shared" si="3"/>
        <v>-0.38977635782747605</v>
      </c>
      <c r="H17" s="30">
        <v>442</v>
      </c>
      <c r="I17" s="31">
        <v>785</v>
      </c>
      <c r="J17" s="28">
        <f t="shared" si="7"/>
        <v>5</v>
      </c>
      <c r="K17" s="23">
        <f t="shared" si="4"/>
        <v>-0.43694267515923568</v>
      </c>
    </row>
    <row r="18" spans="1:11" ht="12.75" x14ac:dyDescent="0.2">
      <c r="A18" s="32">
        <f t="shared" si="5"/>
        <v>11</v>
      </c>
      <c r="B18" s="26" t="s">
        <v>16</v>
      </c>
      <c r="C18" s="33">
        <v>159</v>
      </c>
      <c r="D18" s="28">
        <f t="shared" si="2"/>
        <v>14</v>
      </c>
      <c r="E18" s="34">
        <v>157</v>
      </c>
      <c r="F18" s="28">
        <f t="shared" si="6"/>
        <v>12</v>
      </c>
      <c r="G18" s="21">
        <f t="shared" si="3"/>
        <v>1.2738853503184714E-2</v>
      </c>
      <c r="H18" s="30">
        <v>382</v>
      </c>
      <c r="I18" s="31">
        <v>450</v>
      </c>
      <c r="J18" s="28">
        <f t="shared" si="7"/>
        <v>11</v>
      </c>
      <c r="K18" s="23">
        <f t="shared" si="4"/>
        <v>-0.15111111111111111</v>
      </c>
    </row>
    <row r="19" spans="1:11" ht="12.75" x14ac:dyDescent="0.2">
      <c r="A19" s="32">
        <f t="shared" si="5"/>
        <v>12</v>
      </c>
      <c r="B19" s="26" t="s">
        <v>19</v>
      </c>
      <c r="C19" s="33">
        <v>149</v>
      </c>
      <c r="D19" s="28">
        <f t="shared" si="2"/>
        <v>16</v>
      </c>
      <c r="E19" s="34">
        <v>123</v>
      </c>
      <c r="F19" s="28">
        <f t="shared" si="6"/>
        <v>14</v>
      </c>
      <c r="G19" s="21">
        <f t="shared" si="3"/>
        <v>0.21138211382113822</v>
      </c>
      <c r="H19" s="30">
        <v>336</v>
      </c>
      <c r="I19" s="31">
        <v>354</v>
      </c>
      <c r="J19" s="28">
        <f t="shared" si="7"/>
        <v>12</v>
      </c>
      <c r="K19" s="23">
        <f t="shared" si="4"/>
        <v>-5.0847457627118647E-2</v>
      </c>
    </row>
    <row r="20" spans="1:11" ht="12.75" x14ac:dyDescent="0.2">
      <c r="A20" s="32">
        <f t="shared" si="5"/>
        <v>13</v>
      </c>
      <c r="B20" s="26" t="s">
        <v>18</v>
      </c>
      <c r="C20" s="33">
        <v>212</v>
      </c>
      <c r="D20" s="28">
        <f t="shared" si="2"/>
        <v>9</v>
      </c>
      <c r="E20" s="34">
        <v>184</v>
      </c>
      <c r="F20" s="28">
        <f t="shared" si="6"/>
        <v>11</v>
      </c>
      <c r="G20" s="21">
        <f t="shared" si="3"/>
        <v>0.15217391304347827</v>
      </c>
      <c r="H20" s="30">
        <v>330</v>
      </c>
      <c r="I20" s="31">
        <v>309</v>
      </c>
      <c r="J20" s="28">
        <f t="shared" si="7"/>
        <v>13</v>
      </c>
      <c r="K20" s="23">
        <f t="shared" si="4"/>
        <v>6.7961165048543687E-2</v>
      </c>
    </row>
    <row r="21" spans="1:11" ht="12.75" x14ac:dyDescent="0.2">
      <c r="A21" s="32">
        <f t="shared" si="5"/>
        <v>14</v>
      </c>
      <c r="B21" s="26" t="s">
        <v>13</v>
      </c>
      <c r="C21" s="33">
        <v>230</v>
      </c>
      <c r="D21" s="28">
        <f t="shared" si="2"/>
        <v>8</v>
      </c>
      <c r="E21" s="34">
        <v>253</v>
      </c>
      <c r="F21" s="28">
        <f t="shared" si="6"/>
        <v>5</v>
      </c>
      <c r="G21" s="21">
        <f t="shared" si="3"/>
        <v>-9.0909090909090912E-2</v>
      </c>
      <c r="H21" s="30">
        <v>324</v>
      </c>
      <c r="I21" s="31">
        <v>556</v>
      </c>
      <c r="J21" s="28">
        <f t="shared" si="7"/>
        <v>9</v>
      </c>
      <c r="K21" s="23">
        <f t="shared" si="4"/>
        <v>-0.41726618705035973</v>
      </c>
    </row>
    <row r="22" spans="1:11" ht="12.75" x14ac:dyDescent="0.2">
      <c r="A22" s="32">
        <f t="shared" si="5"/>
        <v>15</v>
      </c>
      <c r="B22" s="26" t="s">
        <v>17</v>
      </c>
      <c r="C22" s="33">
        <v>185</v>
      </c>
      <c r="D22" s="28">
        <f t="shared" si="2"/>
        <v>12</v>
      </c>
      <c r="E22" s="34">
        <v>136</v>
      </c>
      <c r="F22" s="28">
        <f t="shared" si="6"/>
        <v>13</v>
      </c>
      <c r="G22" s="21">
        <f t="shared" si="3"/>
        <v>0.36029411764705882</v>
      </c>
      <c r="H22" s="30">
        <v>308</v>
      </c>
      <c r="I22" s="31">
        <v>269</v>
      </c>
      <c r="J22" s="28">
        <f t="shared" si="7"/>
        <v>14</v>
      </c>
      <c r="K22" s="23">
        <f t="shared" si="4"/>
        <v>0.1449814126394052</v>
      </c>
    </row>
    <row r="23" spans="1:11" ht="12.75" x14ac:dyDescent="0.2">
      <c r="A23" s="32">
        <f t="shared" si="5"/>
        <v>16</v>
      </c>
      <c r="B23" s="26" t="s">
        <v>21</v>
      </c>
      <c r="C23" s="33">
        <v>165</v>
      </c>
      <c r="D23" s="28">
        <f t="shared" si="2"/>
        <v>13</v>
      </c>
      <c r="E23" s="34">
        <v>108</v>
      </c>
      <c r="F23" s="28">
        <f t="shared" si="6"/>
        <v>15</v>
      </c>
      <c r="G23" s="21">
        <f t="shared" si="3"/>
        <v>0.52777777777777779</v>
      </c>
      <c r="H23" s="30">
        <v>268</v>
      </c>
      <c r="I23" s="31">
        <v>235</v>
      </c>
      <c r="J23" s="28">
        <f t="shared" si="7"/>
        <v>16</v>
      </c>
      <c r="K23" s="23">
        <f t="shared" si="4"/>
        <v>0.14042553191489363</v>
      </c>
    </row>
    <row r="24" spans="1:11" ht="12.75" x14ac:dyDescent="0.2">
      <c r="A24" s="32">
        <f t="shared" si="5"/>
        <v>17</v>
      </c>
      <c r="B24" s="26" t="s">
        <v>23</v>
      </c>
      <c r="C24" s="33">
        <v>86</v>
      </c>
      <c r="D24" s="28">
        <f t="shared" si="2"/>
        <v>17</v>
      </c>
      <c r="E24" s="34">
        <v>61</v>
      </c>
      <c r="F24" s="28">
        <f t="shared" si="6"/>
        <v>18</v>
      </c>
      <c r="G24" s="21">
        <f t="shared" si="3"/>
        <v>0.4098360655737705</v>
      </c>
      <c r="H24" s="30">
        <v>254</v>
      </c>
      <c r="I24" s="31">
        <v>176</v>
      </c>
      <c r="J24" s="28">
        <f t="shared" si="7"/>
        <v>17</v>
      </c>
      <c r="K24" s="23">
        <f t="shared" si="4"/>
        <v>0.44318181818181818</v>
      </c>
    </row>
    <row r="25" spans="1:11" ht="12.75" x14ac:dyDescent="0.2">
      <c r="A25" s="32">
        <f t="shared" si="5"/>
        <v>18</v>
      </c>
      <c r="B25" s="26" t="s">
        <v>20</v>
      </c>
      <c r="C25" s="33">
        <v>86</v>
      </c>
      <c r="D25" s="28">
        <f t="shared" si="2"/>
        <v>17</v>
      </c>
      <c r="E25" s="34">
        <v>107</v>
      </c>
      <c r="F25" s="28">
        <f t="shared" si="6"/>
        <v>16</v>
      </c>
      <c r="G25" s="21">
        <f t="shared" si="3"/>
        <v>-0.19626168224299065</v>
      </c>
      <c r="H25" s="30">
        <v>187</v>
      </c>
      <c r="I25" s="31">
        <v>248</v>
      </c>
      <c r="J25" s="28">
        <f t="shared" si="7"/>
        <v>15</v>
      </c>
      <c r="K25" s="23">
        <f t="shared" si="4"/>
        <v>-0.24596774193548387</v>
      </c>
    </row>
    <row r="26" spans="1:11" ht="12.75" x14ac:dyDescent="0.2">
      <c r="A26" s="32">
        <f t="shared" si="5"/>
        <v>19</v>
      </c>
      <c r="B26" s="26" t="s">
        <v>25</v>
      </c>
      <c r="C26" s="33">
        <v>77</v>
      </c>
      <c r="D26" s="28">
        <f t="shared" si="2"/>
        <v>19</v>
      </c>
      <c r="E26" s="34">
        <v>48</v>
      </c>
      <c r="F26" s="28">
        <f t="shared" si="6"/>
        <v>21</v>
      </c>
      <c r="G26" s="21">
        <f t="shared" si="3"/>
        <v>0.60416666666666663</v>
      </c>
      <c r="H26" s="30">
        <v>157</v>
      </c>
      <c r="I26" s="31">
        <v>94</v>
      </c>
      <c r="J26" s="28">
        <f t="shared" si="7"/>
        <v>21</v>
      </c>
      <c r="K26" s="23">
        <f t="shared" si="4"/>
        <v>0.67021276595744683</v>
      </c>
    </row>
    <row r="27" spans="1:11" ht="12.75" x14ac:dyDescent="0.2">
      <c r="A27" s="32">
        <f t="shared" si="5"/>
        <v>20</v>
      </c>
      <c r="B27" s="26" t="s">
        <v>27</v>
      </c>
      <c r="C27" s="33">
        <v>34</v>
      </c>
      <c r="D27" s="28">
        <f t="shared" si="2"/>
        <v>20</v>
      </c>
      <c r="E27" s="34">
        <v>51</v>
      </c>
      <c r="F27" s="28">
        <f t="shared" si="6"/>
        <v>19</v>
      </c>
      <c r="G27" s="21">
        <f t="shared" si="3"/>
        <v>-0.33333333333333331</v>
      </c>
      <c r="H27" s="30">
        <v>91</v>
      </c>
      <c r="I27" s="31">
        <v>99</v>
      </c>
      <c r="J27" s="28">
        <f t="shared" si="7"/>
        <v>19</v>
      </c>
      <c r="K27" s="23">
        <f t="shared" si="4"/>
        <v>-8.0808080808080815E-2</v>
      </c>
    </row>
    <row r="28" spans="1:11" ht="12.75" x14ac:dyDescent="0.2">
      <c r="A28" s="32">
        <f t="shared" si="5"/>
        <v>21</v>
      </c>
      <c r="B28" s="26" t="s">
        <v>24</v>
      </c>
      <c r="C28" s="33">
        <v>19</v>
      </c>
      <c r="D28" s="28">
        <f t="shared" si="2"/>
        <v>23</v>
      </c>
      <c r="E28" s="34">
        <v>64</v>
      </c>
      <c r="F28" s="28">
        <f t="shared" si="6"/>
        <v>17</v>
      </c>
      <c r="G28" s="21">
        <f t="shared" si="3"/>
        <v>-0.703125</v>
      </c>
      <c r="H28" s="30">
        <v>85</v>
      </c>
      <c r="I28" s="31">
        <v>141</v>
      </c>
      <c r="J28" s="28">
        <f t="shared" si="7"/>
        <v>18</v>
      </c>
      <c r="K28" s="23">
        <f t="shared" si="4"/>
        <v>-0.3971631205673759</v>
      </c>
    </row>
    <row r="29" spans="1:11" ht="12.75" x14ac:dyDescent="0.2">
      <c r="A29" s="32">
        <f t="shared" si="5"/>
        <v>22</v>
      </c>
      <c r="B29" s="26" t="s">
        <v>29</v>
      </c>
      <c r="C29" s="33">
        <v>32</v>
      </c>
      <c r="D29" s="28">
        <f t="shared" si="2"/>
        <v>21</v>
      </c>
      <c r="E29" s="34">
        <v>50</v>
      </c>
      <c r="F29" s="28">
        <f t="shared" si="6"/>
        <v>20</v>
      </c>
      <c r="G29" s="21">
        <f t="shared" si="3"/>
        <v>-0.36</v>
      </c>
      <c r="H29" s="30">
        <v>73</v>
      </c>
      <c r="I29" s="31">
        <v>63</v>
      </c>
      <c r="J29" s="28">
        <f t="shared" si="7"/>
        <v>24</v>
      </c>
      <c r="K29" s="23">
        <f t="shared" si="4"/>
        <v>0.15873015873015872</v>
      </c>
    </row>
    <row r="30" spans="1:11" ht="12.75" x14ac:dyDescent="0.2">
      <c r="A30" s="32">
        <f t="shared" si="5"/>
        <v>23</v>
      </c>
      <c r="B30" s="26" t="s">
        <v>30</v>
      </c>
      <c r="C30" s="33">
        <v>25</v>
      </c>
      <c r="D30" s="28">
        <f t="shared" si="2"/>
        <v>22</v>
      </c>
      <c r="E30" s="34">
        <v>25</v>
      </c>
      <c r="F30" s="28">
        <f t="shared" si="6"/>
        <v>23</v>
      </c>
      <c r="G30" s="21">
        <f t="shared" si="3"/>
        <v>0</v>
      </c>
      <c r="H30" s="30">
        <v>63</v>
      </c>
      <c r="I30" s="31">
        <v>54</v>
      </c>
      <c r="J30" s="28">
        <f t="shared" si="7"/>
        <v>25</v>
      </c>
      <c r="K30" s="23">
        <f t="shared" si="4"/>
        <v>0.16666666666666666</v>
      </c>
    </row>
    <row r="31" spans="1:11" ht="12.75" x14ac:dyDescent="0.2">
      <c r="A31" s="32">
        <f t="shared" si="5"/>
        <v>24</v>
      </c>
      <c r="B31" s="26" t="s">
        <v>28</v>
      </c>
      <c r="C31" s="33">
        <v>18</v>
      </c>
      <c r="D31" s="28">
        <f t="shared" si="2"/>
        <v>25</v>
      </c>
      <c r="E31" s="34">
        <v>43</v>
      </c>
      <c r="F31" s="28">
        <f t="shared" si="6"/>
        <v>22</v>
      </c>
      <c r="G31" s="21">
        <f t="shared" si="3"/>
        <v>-0.58139534883720934</v>
      </c>
      <c r="H31" s="30">
        <v>44</v>
      </c>
      <c r="I31" s="31">
        <v>96</v>
      </c>
      <c r="J31" s="28">
        <f t="shared" si="7"/>
        <v>20</v>
      </c>
      <c r="K31" s="23">
        <f t="shared" si="4"/>
        <v>-0.54166666666666663</v>
      </c>
    </row>
    <row r="32" spans="1:11" ht="12.75" x14ac:dyDescent="0.2">
      <c r="A32" s="32">
        <f t="shared" si="5"/>
        <v>25</v>
      </c>
      <c r="B32" s="26" t="s">
        <v>36</v>
      </c>
      <c r="C32" s="33">
        <v>19</v>
      </c>
      <c r="D32" s="28">
        <f t="shared" si="2"/>
        <v>23</v>
      </c>
      <c r="E32" s="34">
        <v>4</v>
      </c>
      <c r="F32" s="28">
        <f t="shared" si="6"/>
        <v>27</v>
      </c>
      <c r="G32" s="21">
        <f t="shared" si="3"/>
        <v>3.75</v>
      </c>
      <c r="H32" s="30">
        <v>43</v>
      </c>
      <c r="I32" s="31">
        <v>4</v>
      </c>
      <c r="J32" s="28">
        <f t="shared" si="7"/>
        <v>32</v>
      </c>
      <c r="K32" s="23">
        <f t="shared" si="4"/>
        <v>9.75</v>
      </c>
    </row>
    <row r="33" spans="1:11" ht="12.75" x14ac:dyDescent="0.2">
      <c r="A33" s="32">
        <f t="shared" si="5"/>
        <v>26</v>
      </c>
      <c r="B33" s="26" t="s">
        <v>26</v>
      </c>
      <c r="C33" s="33">
        <v>13</v>
      </c>
      <c r="D33" s="28">
        <f t="shared" si="2"/>
        <v>27</v>
      </c>
      <c r="E33" s="34">
        <v>19</v>
      </c>
      <c r="F33" s="28">
        <f t="shared" si="6"/>
        <v>25</v>
      </c>
      <c r="G33" s="21">
        <f t="shared" si="3"/>
        <v>-0.31578947368421051</v>
      </c>
      <c r="H33" s="30">
        <v>31</v>
      </c>
      <c r="I33" s="31">
        <v>88</v>
      </c>
      <c r="J33" s="28">
        <f t="shared" si="7"/>
        <v>22</v>
      </c>
      <c r="K33" s="23">
        <f t="shared" si="4"/>
        <v>-0.64772727272727271</v>
      </c>
    </row>
    <row r="34" spans="1:11" ht="12.75" x14ac:dyDescent="0.2">
      <c r="A34" s="32">
        <f t="shared" si="5"/>
        <v>27</v>
      </c>
      <c r="B34" s="26" t="s">
        <v>31</v>
      </c>
      <c r="C34" s="33">
        <v>18</v>
      </c>
      <c r="D34" s="28">
        <f t="shared" si="2"/>
        <v>25</v>
      </c>
      <c r="E34" s="34">
        <v>24</v>
      </c>
      <c r="F34" s="28">
        <f t="shared" si="6"/>
        <v>24</v>
      </c>
      <c r="G34" s="21">
        <f t="shared" si="3"/>
        <v>-0.25</v>
      </c>
      <c r="H34" s="30">
        <v>29</v>
      </c>
      <c r="I34" s="31">
        <v>38</v>
      </c>
      <c r="J34" s="28">
        <f t="shared" si="7"/>
        <v>26</v>
      </c>
      <c r="K34" s="23">
        <f t="shared" si="4"/>
        <v>-0.23684210526315788</v>
      </c>
    </row>
    <row r="35" spans="1:11" ht="12.75" x14ac:dyDescent="0.2">
      <c r="A35" s="32">
        <f t="shared" si="5"/>
        <v>28</v>
      </c>
      <c r="B35" s="26" t="s">
        <v>34</v>
      </c>
      <c r="C35" s="33">
        <v>9</v>
      </c>
      <c r="D35" s="28">
        <f t="shared" si="2"/>
        <v>28</v>
      </c>
      <c r="E35" s="34">
        <v>2</v>
      </c>
      <c r="F35" s="28">
        <f t="shared" si="6"/>
        <v>31</v>
      </c>
      <c r="G35" s="21">
        <f t="shared" si="3"/>
        <v>3.5</v>
      </c>
      <c r="H35" s="30">
        <v>19</v>
      </c>
      <c r="I35" s="31">
        <v>7</v>
      </c>
      <c r="J35" s="28">
        <f t="shared" si="7"/>
        <v>29</v>
      </c>
      <c r="K35" s="23">
        <f t="shared" si="4"/>
        <v>1.7142857142857142</v>
      </c>
    </row>
    <row r="36" spans="1:11" ht="12.75" x14ac:dyDescent="0.2">
      <c r="A36" s="32">
        <f t="shared" si="5"/>
        <v>29</v>
      </c>
      <c r="B36" s="26" t="s">
        <v>37</v>
      </c>
      <c r="C36" s="33">
        <v>3</v>
      </c>
      <c r="D36" s="28">
        <f t="shared" si="2"/>
        <v>29</v>
      </c>
      <c r="E36" s="34">
        <v>4</v>
      </c>
      <c r="F36" s="28">
        <f t="shared" si="6"/>
        <v>27</v>
      </c>
      <c r="G36" s="21">
        <f t="shared" si="3"/>
        <v>-0.25</v>
      </c>
      <c r="H36" s="30">
        <v>9</v>
      </c>
      <c r="I36" s="31">
        <v>6</v>
      </c>
      <c r="J36" s="28">
        <f t="shared" si="7"/>
        <v>30</v>
      </c>
      <c r="K36" s="23">
        <f t="shared" si="4"/>
        <v>0.5</v>
      </c>
    </row>
    <row r="37" spans="1:11" ht="12.75" x14ac:dyDescent="0.2">
      <c r="A37" s="32">
        <f t="shared" si="5"/>
        <v>30</v>
      </c>
      <c r="B37" s="26" t="s">
        <v>32</v>
      </c>
      <c r="C37" s="33">
        <v>1</v>
      </c>
      <c r="D37" s="28">
        <f t="shared" si="2"/>
        <v>31</v>
      </c>
      <c r="E37" s="34">
        <v>4</v>
      </c>
      <c r="F37" s="28">
        <f t="shared" si="6"/>
        <v>27</v>
      </c>
      <c r="G37" s="21">
        <f t="shared" si="3"/>
        <v>-0.75</v>
      </c>
      <c r="H37" s="30">
        <v>4</v>
      </c>
      <c r="I37" s="31">
        <v>33</v>
      </c>
      <c r="J37" s="28">
        <f t="shared" si="7"/>
        <v>27</v>
      </c>
      <c r="K37" s="23">
        <f t="shared" si="4"/>
        <v>-0.87878787878787878</v>
      </c>
    </row>
    <row r="38" spans="1:11" ht="12.75" x14ac:dyDescent="0.2">
      <c r="A38" s="32">
        <f t="shared" si="5"/>
        <v>31</v>
      </c>
      <c r="B38" s="26" t="s">
        <v>35</v>
      </c>
      <c r="C38" s="33">
        <v>1</v>
      </c>
      <c r="D38" s="28">
        <f t="shared" si="2"/>
        <v>31</v>
      </c>
      <c r="E38" s="34">
        <v>3</v>
      </c>
      <c r="F38" s="28">
        <f t="shared" si="6"/>
        <v>30</v>
      </c>
      <c r="G38" s="21">
        <f t="shared" si="3"/>
        <v>-0.66666666666666663</v>
      </c>
      <c r="H38" s="30">
        <v>3</v>
      </c>
      <c r="I38" s="31">
        <v>5</v>
      </c>
      <c r="J38" s="28">
        <f t="shared" si="7"/>
        <v>31</v>
      </c>
      <c r="K38" s="23">
        <f t="shared" si="4"/>
        <v>-0.4</v>
      </c>
    </row>
    <row r="39" spans="1:11" ht="12.75" x14ac:dyDescent="0.2">
      <c r="A39" s="32">
        <f t="shared" si="5"/>
        <v>32</v>
      </c>
      <c r="B39" s="26" t="s">
        <v>41</v>
      </c>
      <c r="C39" s="33">
        <v>2</v>
      </c>
      <c r="D39" s="28">
        <f t="shared" si="2"/>
        <v>30</v>
      </c>
      <c r="E39" s="34">
        <v>1</v>
      </c>
      <c r="F39" s="28">
        <f t="shared" si="6"/>
        <v>33</v>
      </c>
      <c r="G39" s="21">
        <f t="shared" si="3"/>
        <v>1</v>
      </c>
      <c r="H39" s="30">
        <v>2</v>
      </c>
      <c r="I39" s="31">
        <v>1</v>
      </c>
      <c r="J39" s="28">
        <f t="shared" si="7"/>
        <v>34</v>
      </c>
      <c r="K39" s="23">
        <f t="shared" si="4"/>
        <v>1</v>
      </c>
    </row>
    <row r="40" spans="1:11" ht="12.75" x14ac:dyDescent="0.2">
      <c r="A40" s="32">
        <f t="shared" si="5"/>
        <v>33</v>
      </c>
      <c r="B40" s="26" t="s">
        <v>39</v>
      </c>
      <c r="C40" s="33">
        <v>0</v>
      </c>
      <c r="D40" s="28">
        <f t="shared" si="2"/>
        <v>33</v>
      </c>
      <c r="E40" s="34">
        <v>0</v>
      </c>
      <c r="F40" s="28">
        <f t="shared" si="6"/>
        <v>36</v>
      </c>
      <c r="G40" s="21">
        <f t="shared" si="3"/>
        <v>0</v>
      </c>
      <c r="H40" s="30">
        <v>0</v>
      </c>
      <c r="I40" s="31">
        <v>1</v>
      </c>
      <c r="J40" s="28">
        <f t="shared" si="7"/>
        <v>34</v>
      </c>
      <c r="K40" s="23">
        <f t="shared" si="4"/>
        <v>-1</v>
      </c>
    </row>
    <row r="41" spans="1:11" ht="12.75" x14ac:dyDescent="0.2">
      <c r="A41" s="32">
        <f t="shared" si="5"/>
        <v>34</v>
      </c>
      <c r="B41" s="26" t="s">
        <v>42</v>
      </c>
      <c r="C41" s="33">
        <v>0</v>
      </c>
      <c r="D41" s="28">
        <f t="shared" si="2"/>
        <v>33</v>
      </c>
      <c r="E41" s="34">
        <v>2</v>
      </c>
      <c r="F41" s="28">
        <f t="shared" si="6"/>
        <v>31</v>
      </c>
      <c r="G41" s="21">
        <f t="shared" si="3"/>
        <v>-1</v>
      </c>
      <c r="H41" s="30">
        <v>0</v>
      </c>
      <c r="I41" s="31">
        <v>2</v>
      </c>
      <c r="J41" s="28">
        <f t="shared" si="7"/>
        <v>33</v>
      </c>
      <c r="K41" s="23">
        <f t="shared" si="4"/>
        <v>-1</v>
      </c>
    </row>
    <row r="42" spans="1:11" ht="12.75" x14ac:dyDescent="0.2">
      <c r="A42" s="32">
        <f t="shared" si="5"/>
        <v>35</v>
      </c>
      <c r="B42" s="26" t="s">
        <v>33</v>
      </c>
      <c r="C42" s="33">
        <v>0</v>
      </c>
      <c r="D42" s="28">
        <f t="shared" si="2"/>
        <v>33</v>
      </c>
      <c r="E42" s="34">
        <v>1</v>
      </c>
      <c r="F42" s="28">
        <f t="shared" si="6"/>
        <v>33</v>
      </c>
      <c r="G42" s="21">
        <f t="shared" ref="G42:G44" si="8">IF(ISERROR((C42-E42)/E42), IF(E42=0,IF(C42&gt;0,1,IF(C42=0,0,((C42-E42)/E42)))),(C42-E42)/E42)</f>
        <v>-1</v>
      </c>
      <c r="H42" s="30">
        <v>0</v>
      </c>
      <c r="I42" s="31">
        <v>20</v>
      </c>
      <c r="J42" s="28">
        <f t="shared" si="7"/>
        <v>28</v>
      </c>
      <c r="K42" s="23">
        <f t="shared" ref="K42:K44" si="9">IF(ISERROR((H42-I42)/I42), IF(I42=0,IF(H42&gt;0,1,IF(H42=0,0,((H42-I42)/I42)))),(H42-I42)/I42)</f>
        <v>-1</v>
      </c>
    </row>
    <row r="43" spans="1:11" ht="12.75" x14ac:dyDescent="0.2">
      <c r="A43" s="32">
        <f t="shared" si="5"/>
        <v>36</v>
      </c>
      <c r="B43" s="26" t="s">
        <v>38</v>
      </c>
      <c r="C43" s="33">
        <v>0</v>
      </c>
      <c r="D43" s="28">
        <f t="shared" si="2"/>
        <v>33</v>
      </c>
      <c r="E43" s="34">
        <v>0</v>
      </c>
      <c r="F43" s="28">
        <f t="shared" si="6"/>
        <v>36</v>
      </c>
      <c r="G43" s="21">
        <f t="shared" si="8"/>
        <v>0</v>
      </c>
      <c r="H43" s="30">
        <v>0</v>
      </c>
      <c r="I43" s="31">
        <v>1</v>
      </c>
      <c r="J43" s="28">
        <f t="shared" si="7"/>
        <v>34</v>
      </c>
      <c r="K43" s="23">
        <f t="shared" si="9"/>
        <v>-1</v>
      </c>
    </row>
    <row r="44" spans="1:11" ht="13.5" thickBot="1" x14ac:dyDescent="0.25">
      <c r="A44" s="35">
        <f t="shared" si="5"/>
        <v>37</v>
      </c>
      <c r="B44" s="36" t="s">
        <v>43</v>
      </c>
      <c r="C44" s="40">
        <v>0</v>
      </c>
      <c r="D44" s="37">
        <f t="shared" si="2"/>
        <v>33</v>
      </c>
      <c r="E44" s="41">
        <v>1</v>
      </c>
      <c r="F44" s="37">
        <f t="shared" si="6"/>
        <v>33</v>
      </c>
      <c r="G44" s="22">
        <f t="shared" si="8"/>
        <v>-1</v>
      </c>
      <c r="H44" s="38">
        <v>0</v>
      </c>
      <c r="I44" s="39">
        <v>1</v>
      </c>
      <c r="J44" s="37">
        <f t="shared" si="7"/>
        <v>34</v>
      </c>
      <c r="K44" s="24">
        <f t="shared" si="9"/>
        <v>-1</v>
      </c>
    </row>
    <row r="45" spans="1:11" x14ac:dyDescent="0.2">
      <c r="A45" s="19"/>
      <c r="C45" s="20"/>
      <c r="D45" s="20"/>
      <c r="E45" s="20"/>
    </row>
    <row r="46" spans="1:11" x14ac:dyDescent="0.2">
      <c r="C46" s="20"/>
      <c r="D46" s="20"/>
      <c r="E46" s="20"/>
    </row>
    <row r="47" spans="1:11" x14ac:dyDescent="0.2">
      <c r="C47" s="20"/>
      <c r="D47" s="20"/>
      <c r="E47" s="20"/>
    </row>
    <row r="48" spans="1:11" x14ac:dyDescent="0.2">
      <c r="C48" s="20"/>
      <c r="D48" s="20"/>
      <c r="E48" s="20"/>
    </row>
    <row r="49" spans="3:5" x14ac:dyDescent="0.2">
      <c r="C49" s="20"/>
      <c r="D49" s="20"/>
      <c r="E49" s="20"/>
    </row>
    <row r="50" spans="3:5" x14ac:dyDescent="0.2">
      <c r="C50" s="20"/>
      <c r="D50" s="20"/>
      <c r="E50" s="20"/>
    </row>
    <row r="51" spans="3:5" x14ac:dyDescent="0.2">
      <c r="C51" s="20"/>
      <c r="D51" s="20"/>
      <c r="E51" s="20"/>
    </row>
  </sheetData>
  <mergeCells count="6">
    <mergeCell ref="C7:D7"/>
    <mergeCell ref="A3:K3"/>
    <mergeCell ref="A4:K4"/>
    <mergeCell ref="C6:D6"/>
    <mergeCell ref="E6:F6"/>
    <mergeCell ref="I6:J6"/>
  </mergeCells>
  <conditionalFormatting sqref="G8:G44">
    <cfRule type="cellIs" dxfId="4" priority="6" operator="lessThan">
      <formula>0</formula>
    </cfRule>
  </conditionalFormatting>
  <conditionalFormatting sqref="K8:K44">
    <cfRule type="cellIs" dxfId="3" priority="5" operator="lessThan">
      <formula>0</formula>
    </cfRule>
  </conditionalFormatting>
  <pageMargins left="0.55118110236220474" right="0.35433070866141736" top="0.23622047244094491" bottom="0.59055118110236227" header="3.937007874015748E-2" footer="0.11811023622047245"/>
  <pageSetup paperSize="9" scale="97" orientation="portrait" r:id="rId1"/>
  <headerFooter alignWithMargins="0">
    <oddFooter>&amp;L&amp;7ΣΥΝΔΕΣΜΟΣ ΕΙΣΑΓΩΓΕΩΝ ΑΝΤΙΠΡΟΣΩΠΩΝ ΑΥΤΟΚΙΝΗΤΩΝ
ΠΗΓΗ: ΕΛΣΤΑΤ/ΣΕΑΑ
&amp;R&amp;7ASSOCIATION OF MOTOR VEHICLE IMPORTERS REPRESENTATIVES
SOURCE:ELSTAT/AMVIR
PC0</oddFooter>
  </headerFooter>
  <colBreaks count="1" manualBreakCount="1">
    <brk id="11" max="76" man="1"/>
  </colBreaks>
  <drawing r:id="rId2"/>
  <legacyDrawing r:id="rId3"/>
  <oleObjects>
    <mc:AlternateContent xmlns:mc="http://schemas.openxmlformats.org/markup-compatibility/2006">
      <mc:Choice Requires="x14">
        <oleObject progId="StaticMetafile" shapeId="1025" r:id="rId4">
          <objectPr defaultSize="0" autoFill="0" autoLine="0" autoPict="0" r:id="rId5">
            <anchor moveWithCells="1" sizeWithCells="1">
              <from>
                <xdr:col>0</xdr:col>
                <xdr:colOff>19050</xdr:colOff>
                <xdr:row>0</xdr:row>
                <xdr:rowOff>19050</xdr:rowOff>
              </from>
              <to>
                <xdr:col>1</xdr:col>
                <xdr:colOff>209550</xdr:colOff>
                <xdr:row>1</xdr:row>
                <xdr:rowOff>0</xdr:rowOff>
              </to>
            </anchor>
          </objectPr>
        </oleObject>
      </mc:Choice>
      <mc:Fallback>
        <oleObject progId="StaticMetafile" shapeId="1025" r:id="rId4"/>
      </mc:Fallback>
    </mc:AlternateContent>
  </oleObjec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G8:G44</xm:sqref>
        </x14:conditionalFormatting>
        <x14:conditionalFormatting xmlns:xm="http://schemas.microsoft.com/office/excel/2006/main">
          <x14:cfRule type="iconSet" priority="10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K8:K44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D1514_January15</vt:lpstr>
      <vt:lpstr>D1514_January15!Print_Area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kmichas</cp:lastModifiedBy>
  <cp:lastPrinted>2014-10-13T18:15:17Z</cp:lastPrinted>
  <dcterms:created xsi:type="dcterms:W3CDTF">2014-06-13T11:16:12Z</dcterms:created>
  <dcterms:modified xsi:type="dcterms:W3CDTF">2015-03-12T04:56:20Z</dcterms:modified>
</cp:coreProperties>
</file>