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413_November14" sheetId="1" r:id="rId1"/>
  </sheets>
  <definedNames>
    <definedName name="_xlnm.Print_Area" localSheetId="0">D1413_November14!$A$1:$K$53</definedName>
  </definedNames>
  <calcPr calcId="145621"/>
</workbook>
</file>

<file path=xl/calcChain.xml><?xml version="1.0" encoding="utf-8"?>
<calcChain xmlns="http://schemas.openxmlformats.org/spreadsheetml/2006/main">
  <c r="J9" i="1" l="1"/>
  <c r="I7" i="1"/>
  <c r="H7" i="1"/>
  <c r="E7" i="1"/>
  <c r="C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F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9" i="1"/>
  <c r="D8" i="1"/>
  <c r="G53" i="1"/>
  <c r="K53" i="1"/>
  <c r="K52" i="1" l="1"/>
  <c r="G52" i="1"/>
  <c r="G51" i="1" l="1"/>
  <c r="K51" i="1"/>
  <c r="G49" i="1"/>
  <c r="K49" i="1"/>
  <c r="G50" i="1"/>
  <c r="K50" i="1"/>
  <c r="K48" i="1" l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<sst xmlns="http://schemas.openxmlformats.org/spreadsheetml/2006/main" count="58" uniqueCount="58">
  <si>
    <t xml:space="preserve">ΕΤΗΣΙΕΣ ΤΑΞΙΝΟΜΗΣΕΙΣ ΕΠΙΒΑΤΙΚΩΝ ΟΧΗΜΑΤΩΝ </t>
  </si>
  <si>
    <t xml:space="preserve">PC  CAR'S REGISTRATIONS </t>
  </si>
  <si>
    <t>YTD</t>
  </si>
  <si>
    <t>Brand</t>
  </si>
  <si>
    <t>% D14/13</t>
  </si>
  <si>
    <t>Rank</t>
  </si>
  <si>
    <t>TOTAL</t>
  </si>
  <si>
    <t>TOYOTA</t>
  </si>
  <si>
    <t>NISSAN</t>
  </si>
  <si>
    <t>VOLKSWAGEN</t>
  </si>
  <si>
    <t>OPEL</t>
  </si>
  <si>
    <t>SUZUKI</t>
  </si>
  <si>
    <t>FORD</t>
  </si>
  <si>
    <t>CITROEN</t>
  </si>
  <si>
    <t>FIAT</t>
  </si>
  <si>
    <t>SKODA</t>
  </si>
  <si>
    <t>HYUNDAI</t>
  </si>
  <si>
    <t>AUDI</t>
  </si>
  <si>
    <t>BMW</t>
  </si>
  <si>
    <t>MERCEDES</t>
  </si>
  <si>
    <t>RENAULT</t>
  </si>
  <si>
    <t>SEAT</t>
  </si>
  <si>
    <t>VOLVO</t>
  </si>
  <si>
    <t>PEUGEOT</t>
  </si>
  <si>
    <t>KIA MOTORS</t>
  </si>
  <si>
    <t>CHEVROLET</t>
  </si>
  <si>
    <t>MINI</t>
  </si>
  <si>
    <t>LANCIA</t>
  </si>
  <si>
    <t>HONDA</t>
  </si>
  <si>
    <t>ALFA ROMEO</t>
  </si>
  <si>
    <t>DACIA</t>
  </si>
  <si>
    <t>MITSUBISHI</t>
  </si>
  <si>
    <t>SMART</t>
  </si>
  <si>
    <t>SUBARU</t>
  </si>
  <si>
    <t>MAZDA</t>
  </si>
  <si>
    <t>LEXUS</t>
  </si>
  <si>
    <t>ABARTH</t>
  </si>
  <si>
    <t>CHRYSLER</t>
  </si>
  <si>
    <t>LAND ROVER</t>
  </si>
  <si>
    <t>PORSCHE</t>
  </si>
  <si>
    <t>MOBITECNO</t>
  </si>
  <si>
    <t>DAIHATSU</t>
  </si>
  <si>
    <t>CHANGAN</t>
  </si>
  <si>
    <t>BENTLEY</t>
  </si>
  <si>
    <t>JAGUAR</t>
  </si>
  <si>
    <t>HX AUTO</t>
  </si>
  <si>
    <t>SAAB</t>
  </si>
  <si>
    <t>IVECO</t>
  </si>
  <si>
    <t>HOBBY</t>
  </si>
  <si>
    <t>C.I./ROLLERTEAM</t>
  </si>
  <si>
    <t>MASERATI</t>
  </si>
  <si>
    <t>LOTUS</t>
  </si>
  <si>
    <t>DECEMBER '14 -YTD</t>
  </si>
  <si>
    <t>Dec. '14</t>
  </si>
  <si>
    <t>Dec. '13</t>
  </si>
  <si>
    <t>Dec. '14-YTD</t>
  </si>
  <si>
    <t>Dec. '13-YTD</t>
  </si>
  <si>
    <t>ASTON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</si>
</sst>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1" xfId="2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3"/>
  <sheetViews>
    <sheetView tabSelected="1" zoomScaleNormal="100" workbookViewId="0">
      <selection activeCell="A6" sqref="A6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9" customHeight="1" x14ac:dyDescent="0.2"/>
    <row r="2" spans="1:11" ht="12" customHeight="1" x14ac:dyDescent="0.2">
      <c r="A2" s="3" t="s">
        <v>52</v>
      </c>
      <c r="B2" s="4"/>
      <c r="C2" s="4"/>
      <c r="D2" s="4"/>
    </row>
    <row r="3" spans="1:11" ht="19.5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52" t="s">
        <v>53</v>
      </c>
      <c r="D6" s="53"/>
      <c r="E6" s="54" t="s">
        <v>54</v>
      </c>
      <c r="F6" s="55"/>
      <c r="G6" s="7" t="s">
        <v>4</v>
      </c>
      <c r="H6" s="8" t="s">
        <v>55</v>
      </c>
      <c r="I6" s="54" t="s">
        <v>56</v>
      </c>
      <c r="J6" s="55"/>
      <c r="K6" s="9" t="str">
        <f>G6</f>
        <v>% D14/13</v>
      </c>
    </row>
    <row r="7" spans="1:11" s="18" customFormat="1" ht="18.75" customHeight="1" thickBot="1" x14ac:dyDescent="0.25">
      <c r="A7" s="10" t="s">
        <v>5</v>
      </c>
      <c r="B7" s="11" t="s">
        <v>6</v>
      </c>
      <c r="C7" s="49">
        <f>SUM(C8:C53)</f>
        <v>6387</v>
      </c>
      <c r="D7" s="50"/>
      <c r="E7" s="12">
        <f>SUM(E8:E53)</f>
        <v>4248</v>
      </c>
      <c r="F7" s="13"/>
      <c r="G7" s="14">
        <f t="shared" ref="G7" si="0">(C7-E7)/E7</f>
        <v>0.50353107344632764</v>
      </c>
      <c r="H7" s="15">
        <f>SUM(H8:H53)</f>
        <v>71218</v>
      </c>
      <c r="I7" s="16">
        <f>SUM(I8:I53)</f>
        <v>58694</v>
      </c>
      <c r="J7" s="13"/>
      <c r="K7" s="17">
        <f t="shared" ref="K7" si="1">(H7-I7)/I7</f>
        <v>0.21337785804341158</v>
      </c>
    </row>
    <row r="8" spans="1:11" ht="12.75" x14ac:dyDescent="0.2">
      <c r="A8" s="30">
        <v>1</v>
      </c>
      <c r="B8" s="31" t="s">
        <v>7</v>
      </c>
      <c r="C8" s="32">
        <v>722</v>
      </c>
      <c r="D8" s="33">
        <f>RANK(C8,$C$8:$C$53)</f>
        <v>1</v>
      </c>
      <c r="E8" s="34">
        <v>476</v>
      </c>
      <c r="F8" s="33">
        <f>RANK(E8,$E$8:$E$53)</f>
        <v>2</v>
      </c>
      <c r="G8" s="26">
        <f t="shared" ref="G8:G48" si="2">IF(ISERROR((C8-E8)/E8), IF(E8=0,IF(C8&gt;0,1,IF(C8=0,0,((C8-E8)/E8)))),(C8-E8)/E8)</f>
        <v>0.51680672268907568</v>
      </c>
      <c r="H8" s="35">
        <v>8020</v>
      </c>
      <c r="I8" s="36">
        <v>6529</v>
      </c>
      <c r="J8" s="33">
        <f>RANK(I8,$I$8:$I$53)</f>
        <v>1</v>
      </c>
      <c r="K8" s="28">
        <f t="shared" ref="K8:K48" si="3">IF(ISERROR((H8-I8)/I8), IF(I8=0,IF(H8&gt;0,1,IF(H8=0,0,((H8-I8)/I8)))),(H8-I8)/I8)</f>
        <v>0.22836575279522131</v>
      </c>
    </row>
    <row r="9" spans="1:11" ht="12.75" x14ac:dyDescent="0.2">
      <c r="A9" s="37">
        <f t="shared" ref="A9:A53" si="4">A8+1</f>
        <v>2</v>
      </c>
      <c r="B9" s="31" t="s">
        <v>9</v>
      </c>
      <c r="C9" s="38">
        <v>566</v>
      </c>
      <c r="D9" s="33">
        <f>RANK(C9,$C$8:$C$53)</f>
        <v>3</v>
      </c>
      <c r="E9" s="39">
        <v>480</v>
      </c>
      <c r="F9" s="33">
        <f>RANK(E9,$E$8:$E$53)</f>
        <v>1</v>
      </c>
      <c r="G9" s="26">
        <f t="shared" si="2"/>
        <v>0.17916666666666667</v>
      </c>
      <c r="H9" s="35">
        <v>6906</v>
      </c>
      <c r="I9" s="36">
        <v>6327</v>
      </c>
      <c r="J9" s="33">
        <f t="shared" ref="J9:J53" si="5">RANK(I9,$I$8:$I$53)</f>
        <v>2</v>
      </c>
      <c r="K9" s="28">
        <f t="shared" si="3"/>
        <v>9.1512565196775725E-2</v>
      </c>
    </row>
    <row r="10" spans="1:11" ht="12.75" x14ac:dyDescent="0.2">
      <c r="A10" s="37">
        <f t="shared" si="4"/>
        <v>3</v>
      </c>
      <c r="B10" s="31" t="s">
        <v>10</v>
      </c>
      <c r="C10" s="38">
        <v>563</v>
      </c>
      <c r="D10" s="33">
        <f t="shared" ref="D10:D53" si="6">RANK(C10,$C$8:$C$53)</f>
        <v>5</v>
      </c>
      <c r="E10" s="39">
        <v>320</v>
      </c>
      <c r="F10" s="33">
        <f t="shared" ref="F10:F53" si="7">RANK(E10,$E$8:$E$53)</f>
        <v>4</v>
      </c>
      <c r="G10" s="26">
        <f t="shared" si="2"/>
        <v>0.75937500000000002</v>
      </c>
      <c r="H10" s="35">
        <v>6480</v>
      </c>
      <c r="I10" s="36">
        <v>5569</v>
      </c>
      <c r="J10" s="33">
        <f t="shared" si="5"/>
        <v>3</v>
      </c>
      <c r="K10" s="28">
        <f t="shared" si="3"/>
        <v>0.16358412641407793</v>
      </c>
    </row>
    <row r="11" spans="1:11" ht="12.75" x14ac:dyDescent="0.2">
      <c r="A11" s="37">
        <f t="shared" si="4"/>
        <v>4</v>
      </c>
      <c r="B11" s="31" t="s">
        <v>8</v>
      </c>
      <c r="C11" s="38">
        <v>344</v>
      </c>
      <c r="D11" s="33">
        <f t="shared" si="6"/>
        <v>6</v>
      </c>
      <c r="E11" s="39">
        <v>122</v>
      </c>
      <c r="F11" s="33">
        <f t="shared" si="7"/>
        <v>16</v>
      </c>
      <c r="G11" s="26">
        <f t="shared" si="2"/>
        <v>1.819672131147541</v>
      </c>
      <c r="H11" s="35">
        <v>5893</v>
      </c>
      <c r="I11" s="36">
        <v>3435</v>
      </c>
      <c r="J11" s="33">
        <f t="shared" si="5"/>
        <v>6</v>
      </c>
      <c r="K11" s="28">
        <f t="shared" si="3"/>
        <v>0.71557496360989814</v>
      </c>
    </row>
    <row r="12" spans="1:11" ht="12.75" x14ac:dyDescent="0.2">
      <c r="A12" s="37">
        <f t="shared" si="4"/>
        <v>5</v>
      </c>
      <c r="B12" s="31" t="s">
        <v>14</v>
      </c>
      <c r="C12" s="38">
        <v>277</v>
      </c>
      <c r="D12" s="33">
        <f t="shared" si="6"/>
        <v>10</v>
      </c>
      <c r="E12" s="39">
        <v>223</v>
      </c>
      <c r="F12" s="33">
        <f t="shared" si="7"/>
        <v>7</v>
      </c>
      <c r="G12" s="26">
        <f t="shared" si="2"/>
        <v>0.24215246636771301</v>
      </c>
      <c r="H12" s="35">
        <v>4005</v>
      </c>
      <c r="I12" s="36">
        <v>3596</v>
      </c>
      <c r="J12" s="33">
        <f t="shared" si="5"/>
        <v>5</v>
      </c>
      <c r="K12" s="28">
        <f t="shared" si="3"/>
        <v>0.11373748609566185</v>
      </c>
    </row>
    <row r="13" spans="1:11" ht="12.75" x14ac:dyDescent="0.2">
      <c r="A13" s="37">
        <f t="shared" si="4"/>
        <v>6</v>
      </c>
      <c r="B13" s="31" t="s">
        <v>16</v>
      </c>
      <c r="C13" s="38">
        <v>310</v>
      </c>
      <c r="D13" s="33">
        <f t="shared" si="6"/>
        <v>8</v>
      </c>
      <c r="E13" s="39">
        <v>211</v>
      </c>
      <c r="F13" s="33">
        <f t="shared" si="7"/>
        <v>8</v>
      </c>
      <c r="G13" s="26">
        <f t="shared" si="2"/>
        <v>0.46919431279620855</v>
      </c>
      <c r="H13" s="35">
        <v>3928</v>
      </c>
      <c r="I13" s="36">
        <v>3962</v>
      </c>
      <c r="J13" s="33">
        <f t="shared" si="5"/>
        <v>4</v>
      </c>
      <c r="K13" s="28">
        <f t="shared" si="3"/>
        <v>-8.581524482584554E-3</v>
      </c>
    </row>
    <row r="14" spans="1:11" ht="12.75" x14ac:dyDescent="0.2">
      <c r="A14" s="37">
        <f t="shared" si="4"/>
        <v>7</v>
      </c>
      <c r="B14" s="31" t="s">
        <v>12</v>
      </c>
      <c r="C14" s="38">
        <v>319</v>
      </c>
      <c r="D14" s="33">
        <f t="shared" si="6"/>
        <v>7</v>
      </c>
      <c r="E14" s="39">
        <v>227</v>
      </c>
      <c r="F14" s="33">
        <f t="shared" si="7"/>
        <v>6</v>
      </c>
      <c r="G14" s="26">
        <f t="shared" si="2"/>
        <v>0.40528634361233479</v>
      </c>
      <c r="H14" s="35">
        <v>3682</v>
      </c>
      <c r="I14" s="36">
        <v>2843</v>
      </c>
      <c r="J14" s="33">
        <f t="shared" si="5"/>
        <v>9</v>
      </c>
      <c r="K14" s="28">
        <f t="shared" si="3"/>
        <v>0.29511079845233906</v>
      </c>
    </row>
    <row r="15" spans="1:11" ht="12.75" x14ac:dyDescent="0.2">
      <c r="A15" s="37">
        <f t="shared" si="4"/>
        <v>8</v>
      </c>
      <c r="B15" s="31" t="s">
        <v>13</v>
      </c>
      <c r="C15" s="38">
        <v>284</v>
      </c>
      <c r="D15" s="33">
        <f t="shared" si="6"/>
        <v>9</v>
      </c>
      <c r="E15" s="39">
        <v>169</v>
      </c>
      <c r="F15" s="33">
        <f t="shared" si="7"/>
        <v>10</v>
      </c>
      <c r="G15" s="26">
        <f t="shared" si="2"/>
        <v>0.68047337278106512</v>
      </c>
      <c r="H15" s="35">
        <v>3414</v>
      </c>
      <c r="I15" s="36">
        <v>3352</v>
      </c>
      <c r="J15" s="33">
        <f t="shared" si="5"/>
        <v>7</v>
      </c>
      <c r="K15" s="28">
        <f t="shared" si="3"/>
        <v>1.8496420047732696E-2</v>
      </c>
    </row>
    <row r="16" spans="1:11" ht="12.75" x14ac:dyDescent="0.2">
      <c r="A16" s="37">
        <f t="shared" si="4"/>
        <v>9</v>
      </c>
      <c r="B16" s="31" t="s">
        <v>11</v>
      </c>
      <c r="C16" s="38">
        <v>129</v>
      </c>
      <c r="D16" s="33">
        <f t="shared" si="6"/>
        <v>16</v>
      </c>
      <c r="E16" s="39">
        <v>116</v>
      </c>
      <c r="F16" s="33">
        <f t="shared" si="7"/>
        <v>17</v>
      </c>
      <c r="G16" s="26">
        <f t="shared" si="2"/>
        <v>0.11206896551724138</v>
      </c>
      <c r="H16" s="35">
        <v>3347</v>
      </c>
      <c r="I16" s="36">
        <v>2212</v>
      </c>
      <c r="J16" s="33">
        <f t="shared" si="5"/>
        <v>10</v>
      </c>
      <c r="K16" s="28">
        <f t="shared" si="3"/>
        <v>0.5131103074141049</v>
      </c>
    </row>
    <row r="17" spans="1:11" ht="12.75" x14ac:dyDescent="0.2">
      <c r="A17" s="37">
        <f t="shared" si="4"/>
        <v>10</v>
      </c>
      <c r="B17" s="31" t="s">
        <v>15</v>
      </c>
      <c r="C17" s="38">
        <v>198</v>
      </c>
      <c r="D17" s="33">
        <f t="shared" si="6"/>
        <v>12</v>
      </c>
      <c r="E17" s="39">
        <v>124</v>
      </c>
      <c r="F17" s="33">
        <f t="shared" si="7"/>
        <v>15</v>
      </c>
      <c r="G17" s="26">
        <f t="shared" si="2"/>
        <v>0.59677419354838712</v>
      </c>
      <c r="H17" s="35">
        <v>3309</v>
      </c>
      <c r="I17" s="36">
        <v>3173</v>
      </c>
      <c r="J17" s="33">
        <f t="shared" si="5"/>
        <v>8</v>
      </c>
      <c r="K17" s="28">
        <f t="shared" si="3"/>
        <v>4.2861645130791048E-2</v>
      </c>
    </row>
    <row r="18" spans="1:11" ht="12.75" x14ac:dyDescent="0.2">
      <c r="A18" s="37">
        <f t="shared" si="4"/>
        <v>11</v>
      </c>
      <c r="B18" s="31" t="s">
        <v>19</v>
      </c>
      <c r="C18" s="38">
        <v>632</v>
      </c>
      <c r="D18" s="33">
        <f t="shared" si="6"/>
        <v>2</v>
      </c>
      <c r="E18" s="39">
        <v>353</v>
      </c>
      <c r="F18" s="33">
        <f t="shared" si="7"/>
        <v>3</v>
      </c>
      <c r="G18" s="26">
        <f t="shared" si="2"/>
        <v>0.79036827195467418</v>
      </c>
      <c r="H18" s="35">
        <v>2809</v>
      </c>
      <c r="I18" s="36">
        <v>1855</v>
      </c>
      <c r="J18" s="33">
        <f t="shared" si="5"/>
        <v>13</v>
      </c>
      <c r="K18" s="28">
        <f t="shared" si="3"/>
        <v>0.51428571428571423</v>
      </c>
    </row>
    <row r="19" spans="1:11" ht="12.75" x14ac:dyDescent="0.2">
      <c r="A19" s="37">
        <f t="shared" si="4"/>
        <v>12</v>
      </c>
      <c r="B19" s="31" t="s">
        <v>18</v>
      </c>
      <c r="C19" s="38">
        <v>564</v>
      </c>
      <c r="D19" s="33">
        <f t="shared" si="6"/>
        <v>4</v>
      </c>
      <c r="E19" s="39">
        <v>286</v>
      </c>
      <c r="F19" s="33">
        <f t="shared" si="7"/>
        <v>5</v>
      </c>
      <c r="G19" s="26">
        <f t="shared" si="2"/>
        <v>0.97202797202797198</v>
      </c>
      <c r="H19" s="35">
        <v>2529</v>
      </c>
      <c r="I19" s="36">
        <v>1767</v>
      </c>
      <c r="J19" s="33">
        <f t="shared" si="5"/>
        <v>14</v>
      </c>
      <c r="K19" s="28">
        <f t="shared" si="3"/>
        <v>0.43123938879456708</v>
      </c>
    </row>
    <row r="20" spans="1:11" ht="12.75" x14ac:dyDescent="0.2">
      <c r="A20" s="37">
        <f t="shared" si="4"/>
        <v>13</v>
      </c>
      <c r="B20" s="31" t="s">
        <v>20</v>
      </c>
      <c r="C20" s="38">
        <v>270</v>
      </c>
      <c r="D20" s="33">
        <f t="shared" si="6"/>
        <v>11</v>
      </c>
      <c r="E20" s="39">
        <v>145</v>
      </c>
      <c r="F20" s="33">
        <f t="shared" si="7"/>
        <v>12</v>
      </c>
      <c r="G20" s="26">
        <f t="shared" si="2"/>
        <v>0.86206896551724133</v>
      </c>
      <c r="H20" s="35">
        <v>2520</v>
      </c>
      <c r="I20" s="36">
        <v>1232</v>
      </c>
      <c r="J20" s="33">
        <f t="shared" si="5"/>
        <v>17</v>
      </c>
      <c r="K20" s="28">
        <f t="shared" si="3"/>
        <v>1.0454545454545454</v>
      </c>
    </row>
    <row r="21" spans="1:11" ht="12.75" x14ac:dyDescent="0.2">
      <c r="A21" s="37">
        <f t="shared" si="4"/>
        <v>14</v>
      </c>
      <c r="B21" s="31" t="s">
        <v>17</v>
      </c>
      <c r="C21" s="38">
        <v>178</v>
      </c>
      <c r="D21" s="33">
        <f t="shared" si="6"/>
        <v>14</v>
      </c>
      <c r="E21" s="39">
        <v>139</v>
      </c>
      <c r="F21" s="33">
        <f t="shared" si="7"/>
        <v>13</v>
      </c>
      <c r="G21" s="26">
        <f t="shared" si="2"/>
        <v>0.2805755395683453</v>
      </c>
      <c r="H21" s="35">
        <v>2433</v>
      </c>
      <c r="I21" s="36">
        <v>1864</v>
      </c>
      <c r="J21" s="33">
        <f t="shared" si="5"/>
        <v>12</v>
      </c>
      <c r="K21" s="28">
        <f t="shared" si="3"/>
        <v>0.30525751072961371</v>
      </c>
    </row>
    <row r="22" spans="1:11" ht="12.75" x14ac:dyDescent="0.2">
      <c r="A22" s="37">
        <f t="shared" si="4"/>
        <v>15</v>
      </c>
      <c r="B22" s="31" t="s">
        <v>21</v>
      </c>
      <c r="C22" s="38">
        <v>91</v>
      </c>
      <c r="D22" s="33">
        <f t="shared" si="6"/>
        <v>19</v>
      </c>
      <c r="E22" s="39">
        <v>54</v>
      </c>
      <c r="F22" s="33">
        <f t="shared" si="7"/>
        <v>20</v>
      </c>
      <c r="G22" s="26">
        <f t="shared" si="2"/>
        <v>0.68518518518518523</v>
      </c>
      <c r="H22" s="35">
        <v>2041</v>
      </c>
      <c r="I22" s="36">
        <v>1965</v>
      </c>
      <c r="J22" s="33">
        <f t="shared" si="5"/>
        <v>11</v>
      </c>
      <c r="K22" s="28">
        <f t="shared" si="3"/>
        <v>3.8676844783715011E-2</v>
      </c>
    </row>
    <row r="23" spans="1:11" ht="12.75" x14ac:dyDescent="0.2">
      <c r="A23" s="37">
        <f t="shared" si="4"/>
        <v>16</v>
      </c>
      <c r="B23" s="31" t="s">
        <v>23</v>
      </c>
      <c r="C23" s="38">
        <v>122</v>
      </c>
      <c r="D23" s="33">
        <f t="shared" si="6"/>
        <v>17</v>
      </c>
      <c r="E23" s="39">
        <v>40</v>
      </c>
      <c r="F23" s="33">
        <f t="shared" si="7"/>
        <v>23</v>
      </c>
      <c r="G23" s="26">
        <f t="shared" si="2"/>
        <v>2.0499999999999998</v>
      </c>
      <c r="H23" s="35">
        <v>1969</v>
      </c>
      <c r="I23" s="36">
        <v>1400</v>
      </c>
      <c r="J23" s="33">
        <f t="shared" si="5"/>
        <v>16</v>
      </c>
      <c r="K23" s="28">
        <f t="shared" si="3"/>
        <v>0.40642857142857142</v>
      </c>
    </row>
    <row r="24" spans="1:11" ht="12.75" x14ac:dyDescent="0.2">
      <c r="A24" s="37">
        <f t="shared" si="4"/>
        <v>17</v>
      </c>
      <c r="B24" s="31" t="s">
        <v>22</v>
      </c>
      <c r="C24" s="38">
        <v>196</v>
      </c>
      <c r="D24" s="33">
        <f t="shared" si="6"/>
        <v>13</v>
      </c>
      <c r="E24" s="39">
        <v>154</v>
      </c>
      <c r="F24" s="33">
        <f t="shared" si="7"/>
        <v>11</v>
      </c>
      <c r="G24" s="26">
        <f t="shared" si="2"/>
        <v>0.27272727272727271</v>
      </c>
      <c r="H24" s="35">
        <v>1832</v>
      </c>
      <c r="I24" s="36">
        <v>1463</v>
      </c>
      <c r="J24" s="33">
        <f t="shared" si="5"/>
        <v>15</v>
      </c>
      <c r="K24" s="28">
        <f t="shared" si="3"/>
        <v>0.25222146274777851</v>
      </c>
    </row>
    <row r="25" spans="1:11" ht="12.75" x14ac:dyDescent="0.2">
      <c r="A25" s="37">
        <f t="shared" si="4"/>
        <v>18</v>
      </c>
      <c r="B25" s="31" t="s">
        <v>24</v>
      </c>
      <c r="C25" s="38">
        <v>105</v>
      </c>
      <c r="D25" s="33">
        <f t="shared" si="6"/>
        <v>18</v>
      </c>
      <c r="E25" s="39">
        <v>41</v>
      </c>
      <c r="F25" s="33">
        <f t="shared" si="7"/>
        <v>22</v>
      </c>
      <c r="G25" s="26">
        <f t="shared" si="2"/>
        <v>1.5609756097560976</v>
      </c>
      <c r="H25" s="35">
        <v>1233</v>
      </c>
      <c r="I25" s="36">
        <v>983</v>
      </c>
      <c r="J25" s="33">
        <f t="shared" si="5"/>
        <v>18</v>
      </c>
      <c r="K25" s="28">
        <f t="shared" si="3"/>
        <v>0.25432349949135302</v>
      </c>
    </row>
    <row r="26" spans="1:11" ht="12.75" x14ac:dyDescent="0.2">
      <c r="A26" s="37">
        <f t="shared" si="4"/>
        <v>19</v>
      </c>
      <c r="B26" s="31" t="s">
        <v>26</v>
      </c>
      <c r="C26" s="38">
        <v>175</v>
      </c>
      <c r="D26" s="33">
        <f t="shared" si="6"/>
        <v>15</v>
      </c>
      <c r="E26" s="39">
        <v>125</v>
      </c>
      <c r="F26" s="33">
        <f t="shared" si="7"/>
        <v>14</v>
      </c>
      <c r="G26" s="26">
        <f t="shared" si="2"/>
        <v>0.4</v>
      </c>
      <c r="H26" s="35">
        <v>1044</v>
      </c>
      <c r="I26" s="36">
        <v>703</v>
      </c>
      <c r="J26" s="33">
        <f t="shared" si="5"/>
        <v>22</v>
      </c>
      <c r="K26" s="28">
        <f t="shared" si="3"/>
        <v>0.48506401137980087</v>
      </c>
    </row>
    <row r="27" spans="1:11" ht="12.75" x14ac:dyDescent="0.2">
      <c r="A27" s="37">
        <f t="shared" si="4"/>
        <v>20</v>
      </c>
      <c r="B27" s="31" t="s">
        <v>25</v>
      </c>
      <c r="C27" s="38">
        <v>23</v>
      </c>
      <c r="D27" s="33">
        <f t="shared" si="6"/>
        <v>25</v>
      </c>
      <c r="E27" s="39">
        <v>42</v>
      </c>
      <c r="F27" s="33">
        <f t="shared" si="7"/>
        <v>21</v>
      </c>
      <c r="G27" s="26">
        <f t="shared" si="2"/>
        <v>-0.45238095238095238</v>
      </c>
      <c r="H27" s="35">
        <v>714</v>
      </c>
      <c r="I27" s="36">
        <v>705</v>
      </c>
      <c r="J27" s="33">
        <f t="shared" si="5"/>
        <v>21</v>
      </c>
      <c r="K27" s="28">
        <f t="shared" si="3"/>
        <v>1.276595744680851E-2</v>
      </c>
    </row>
    <row r="28" spans="1:11" ht="12.75" x14ac:dyDescent="0.2">
      <c r="A28" s="37">
        <f t="shared" si="4"/>
        <v>21</v>
      </c>
      <c r="B28" s="31" t="s">
        <v>29</v>
      </c>
      <c r="C28" s="38">
        <v>89</v>
      </c>
      <c r="D28" s="33">
        <f t="shared" si="6"/>
        <v>20</v>
      </c>
      <c r="E28" s="39">
        <v>59</v>
      </c>
      <c r="F28" s="33">
        <f t="shared" si="7"/>
        <v>19</v>
      </c>
      <c r="G28" s="26">
        <f t="shared" si="2"/>
        <v>0.50847457627118642</v>
      </c>
      <c r="H28" s="35">
        <v>695</v>
      </c>
      <c r="I28" s="36">
        <v>727</v>
      </c>
      <c r="J28" s="33">
        <f t="shared" si="5"/>
        <v>20</v>
      </c>
      <c r="K28" s="28">
        <f t="shared" si="3"/>
        <v>-4.4016506189821183E-2</v>
      </c>
    </row>
    <row r="29" spans="1:11" ht="12.75" x14ac:dyDescent="0.2">
      <c r="A29" s="37">
        <f t="shared" si="4"/>
        <v>22</v>
      </c>
      <c r="B29" s="31" t="s">
        <v>28</v>
      </c>
      <c r="C29" s="38">
        <v>39</v>
      </c>
      <c r="D29" s="33">
        <f t="shared" si="6"/>
        <v>23</v>
      </c>
      <c r="E29" s="39">
        <v>27</v>
      </c>
      <c r="F29" s="33">
        <f t="shared" si="7"/>
        <v>24</v>
      </c>
      <c r="G29" s="26">
        <f t="shared" si="2"/>
        <v>0.44444444444444442</v>
      </c>
      <c r="H29" s="35">
        <v>592</v>
      </c>
      <c r="I29" s="36">
        <v>618</v>
      </c>
      <c r="J29" s="33">
        <f t="shared" si="5"/>
        <v>23</v>
      </c>
      <c r="K29" s="28">
        <f t="shared" si="3"/>
        <v>-4.2071197411003236E-2</v>
      </c>
    </row>
    <row r="30" spans="1:11" ht="12.75" x14ac:dyDescent="0.2">
      <c r="A30" s="37">
        <f t="shared" si="4"/>
        <v>23</v>
      </c>
      <c r="B30" s="31" t="s">
        <v>27</v>
      </c>
      <c r="C30" s="38">
        <v>26</v>
      </c>
      <c r="D30" s="33">
        <f t="shared" si="6"/>
        <v>24</v>
      </c>
      <c r="E30" s="39">
        <v>19</v>
      </c>
      <c r="F30" s="33">
        <f t="shared" si="7"/>
        <v>25</v>
      </c>
      <c r="G30" s="26">
        <f t="shared" si="2"/>
        <v>0.36842105263157893</v>
      </c>
      <c r="H30" s="35">
        <v>516</v>
      </c>
      <c r="I30" s="36">
        <v>798</v>
      </c>
      <c r="J30" s="33">
        <f t="shared" si="5"/>
        <v>19</v>
      </c>
      <c r="K30" s="28">
        <f t="shared" si="3"/>
        <v>-0.35338345864661652</v>
      </c>
    </row>
    <row r="31" spans="1:11" ht="12.75" x14ac:dyDescent="0.2">
      <c r="A31" s="37">
        <f t="shared" si="4"/>
        <v>24</v>
      </c>
      <c r="B31" s="31" t="s">
        <v>30</v>
      </c>
      <c r="C31" s="38">
        <v>42</v>
      </c>
      <c r="D31" s="33">
        <f t="shared" si="6"/>
        <v>22</v>
      </c>
      <c r="E31" s="39">
        <v>11</v>
      </c>
      <c r="F31" s="33">
        <f t="shared" si="7"/>
        <v>27</v>
      </c>
      <c r="G31" s="26">
        <f t="shared" si="2"/>
        <v>2.8181818181818183</v>
      </c>
      <c r="H31" s="35">
        <v>484</v>
      </c>
      <c r="I31" s="36">
        <v>271</v>
      </c>
      <c r="J31" s="33">
        <f t="shared" si="5"/>
        <v>26</v>
      </c>
      <c r="K31" s="28">
        <f t="shared" si="3"/>
        <v>0.7859778597785978</v>
      </c>
    </row>
    <row r="32" spans="1:11" ht="12.75" x14ac:dyDescent="0.2">
      <c r="A32" s="37">
        <f t="shared" si="4"/>
        <v>25</v>
      </c>
      <c r="B32" s="31" t="s">
        <v>31</v>
      </c>
      <c r="C32" s="38">
        <v>22</v>
      </c>
      <c r="D32" s="33">
        <f t="shared" si="6"/>
        <v>26</v>
      </c>
      <c r="E32" s="39">
        <v>15</v>
      </c>
      <c r="F32" s="33">
        <f t="shared" si="7"/>
        <v>26</v>
      </c>
      <c r="G32" s="26">
        <f t="shared" si="2"/>
        <v>0.46666666666666667</v>
      </c>
      <c r="H32" s="35">
        <v>283</v>
      </c>
      <c r="I32" s="36">
        <v>348</v>
      </c>
      <c r="J32" s="33">
        <f t="shared" si="5"/>
        <v>25</v>
      </c>
      <c r="K32" s="28">
        <f t="shared" si="3"/>
        <v>-0.18678160919540229</v>
      </c>
    </row>
    <row r="33" spans="1:11" ht="12.75" x14ac:dyDescent="0.2">
      <c r="A33" s="37">
        <f t="shared" si="4"/>
        <v>26</v>
      </c>
      <c r="B33" s="31" t="s">
        <v>32</v>
      </c>
      <c r="C33" s="38">
        <v>63</v>
      </c>
      <c r="D33" s="33">
        <f t="shared" si="6"/>
        <v>21</v>
      </c>
      <c r="E33" s="39">
        <v>66</v>
      </c>
      <c r="F33" s="33">
        <f t="shared" si="7"/>
        <v>18</v>
      </c>
      <c r="G33" s="26">
        <f t="shared" si="2"/>
        <v>-4.5454545454545456E-2</v>
      </c>
      <c r="H33" s="35">
        <v>246</v>
      </c>
      <c r="I33" s="36">
        <v>445</v>
      </c>
      <c r="J33" s="33">
        <f t="shared" si="5"/>
        <v>24</v>
      </c>
      <c r="K33" s="28">
        <f t="shared" si="3"/>
        <v>-0.44719101123595506</v>
      </c>
    </row>
    <row r="34" spans="1:11" ht="12.75" x14ac:dyDescent="0.2">
      <c r="A34" s="37">
        <f t="shared" si="4"/>
        <v>27</v>
      </c>
      <c r="B34" s="31" t="s">
        <v>33</v>
      </c>
      <c r="C34" s="38">
        <v>4</v>
      </c>
      <c r="D34" s="33">
        <f t="shared" si="6"/>
        <v>30</v>
      </c>
      <c r="E34" s="39">
        <v>3</v>
      </c>
      <c r="F34" s="33">
        <f t="shared" si="7"/>
        <v>30</v>
      </c>
      <c r="G34" s="26">
        <f t="shared" si="2"/>
        <v>0.33333333333333331</v>
      </c>
      <c r="H34" s="35">
        <v>67</v>
      </c>
      <c r="I34" s="36">
        <v>25</v>
      </c>
      <c r="J34" s="33">
        <f t="shared" si="5"/>
        <v>31</v>
      </c>
      <c r="K34" s="28">
        <f t="shared" si="3"/>
        <v>1.68</v>
      </c>
    </row>
    <row r="35" spans="1:11" ht="12.75" x14ac:dyDescent="0.2">
      <c r="A35" s="37">
        <f t="shared" si="4"/>
        <v>28</v>
      </c>
      <c r="B35" s="31" t="s">
        <v>35</v>
      </c>
      <c r="C35" s="38">
        <v>4</v>
      </c>
      <c r="D35" s="33">
        <f t="shared" si="6"/>
        <v>30</v>
      </c>
      <c r="E35" s="39">
        <v>9</v>
      </c>
      <c r="F35" s="33">
        <f t="shared" si="7"/>
        <v>28</v>
      </c>
      <c r="G35" s="26">
        <f t="shared" si="2"/>
        <v>-0.55555555555555558</v>
      </c>
      <c r="H35" s="35">
        <v>60</v>
      </c>
      <c r="I35" s="36">
        <v>40</v>
      </c>
      <c r="J35" s="33">
        <f t="shared" si="5"/>
        <v>29</v>
      </c>
      <c r="K35" s="28">
        <f t="shared" si="3"/>
        <v>0.5</v>
      </c>
    </row>
    <row r="36" spans="1:11" ht="12.75" x14ac:dyDescent="0.2">
      <c r="A36" s="37">
        <f t="shared" si="4"/>
        <v>29</v>
      </c>
      <c r="B36" s="31" t="s">
        <v>37</v>
      </c>
      <c r="C36" s="38">
        <v>12</v>
      </c>
      <c r="D36" s="33">
        <f t="shared" si="6"/>
        <v>27</v>
      </c>
      <c r="E36" s="39">
        <v>0</v>
      </c>
      <c r="F36" s="33">
        <f t="shared" si="7"/>
        <v>33</v>
      </c>
      <c r="G36" s="26">
        <f t="shared" si="2"/>
        <v>1</v>
      </c>
      <c r="H36" s="35">
        <v>47</v>
      </c>
      <c r="I36" s="36">
        <v>21</v>
      </c>
      <c r="J36" s="33">
        <f t="shared" si="5"/>
        <v>33</v>
      </c>
      <c r="K36" s="28">
        <f t="shared" si="3"/>
        <v>1.2380952380952381</v>
      </c>
    </row>
    <row r="37" spans="1:11" ht="12.75" x14ac:dyDescent="0.2">
      <c r="A37" s="37">
        <f t="shared" si="4"/>
        <v>30</v>
      </c>
      <c r="B37" s="31" t="s">
        <v>36</v>
      </c>
      <c r="C37" s="38">
        <v>2</v>
      </c>
      <c r="D37" s="33">
        <f t="shared" si="6"/>
        <v>33</v>
      </c>
      <c r="E37" s="39">
        <v>4</v>
      </c>
      <c r="F37" s="33">
        <f t="shared" si="7"/>
        <v>29</v>
      </c>
      <c r="G37" s="26">
        <f t="shared" si="2"/>
        <v>-0.5</v>
      </c>
      <c r="H37" s="35">
        <v>37</v>
      </c>
      <c r="I37" s="36">
        <v>35</v>
      </c>
      <c r="J37" s="33">
        <f t="shared" si="5"/>
        <v>30</v>
      </c>
      <c r="K37" s="28">
        <f t="shared" si="3"/>
        <v>5.7142857142857141E-2</v>
      </c>
    </row>
    <row r="38" spans="1:11" ht="12.75" x14ac:dyDescent="0.2">
      <c r="A38" s="37">
        <f t="shared" si="4"/>
        <v>31</v>
      </c>
      <c r="B38" s="31" t="s">
        <v>38</v>
      </c>
      <c r="C38" s="38">
        <v>6</v>
      </c>
      <c r="D38" s="33">
        <f t="shared" si="6"/>
        <v>29</v>
      </c>
      <c r="E38" s="39">
        <v>2</v>
      </c>
      <c r="F38" s="33">
        <f t="shared" si="7"/>
        <v>31</v>
      </c>
      <c r="G38" s="26">
        <f t="shared" si="2"/>
        <v>2</v>
      </c>
      <c r="H38" s="35">
        <v>28</v>
      </c>
      <c r="I38" s="36">
        <v>23</v>
      </c>
      <c r="J38" s="33">
        <f t="shared" si="5"/>
        <v>32</v>
      </c>
      <c r="K38" s="28">
        <f t="shared" si="3"/>
        <v>0.21739130434782608</v>
      </c>
    </row>
    <row r="39" spans="1:11" ht="12.75" x14ac:dyDescent="0.2">
      <c r="A39" s="37">
        <f t="shared" si="4"/>
        <v>32</v>
      </c>
      <c r="B39" s="31" t="s">
        <v>34</v>
      </c>
      <c r="C39" s="38">
        <v>0</v>
      </c>
      <c r="D39" s="33">
        <f t="shared" si="6"/>
        <v>34</v>
      </c>
      <c r="E39" s="39">
        <v>185</v>
      </c>
      <c r="F39" s="33">
        <f t="shared" si="7"/>
        <v>9</v>
      </c>
      <c r="G39" s="26">
        <f t="shared" si="2"/>
        <v>-1</v>
      </c>
      <c r="H39" s="35">
        <v>25</v>
      </c>
      <c r="I39" s="36">
        <v>243</v>
      </c>
      <c r="J39" s="33">
        <f t="shared" si="5"/>
        <v>27</v>
      </c>
      <c r="K39" s="28">
        <f t="shared" si="3"/>
        <v>-0.89711934156378603</v>
      </c>
    </row>
    <row r="40" spans="1:11" ht="12.75" x14ac:dyDescent="0.2">
      <c r="A40" s="37">
        <f t="shared" si="4"/>
        <v>33</v>
      </c>
      <c r="B40" s="31" t="s">
        <v>39</v>
      </c>
      <c r="C40" s="38">
        <v>3</v>
      </c>
      <c r="D40" s="33">
        <f t="shared" si="6"/>
        <v>32</v>
      </c>
      <c r="E40" s="39">
        <v>0</v>
      </c>
      <c r="F40" s="33">
        <f t="shared" si="7"/>
        <v>33</v>
      </c>
      <c r="G40" s="26">
        <f t="shared" si="2"/>
        <v>1</v>
      </c>
      <c r="H40" s="35">
        <v>13</v>
      </c>
      <c r="I40" s="36">
        <v>8</v>
      </c>
      <c r="J40" s="33">
        <f t="shared" si="5"/>
        <v>34</v>
      </c>
      <c r="K40" s="28">
        <f t="shared" si="3"/>
        <v>0.625</v>
      </c>
    </row>
    <row r="41" spans="1:11" ht="12.75" x14ac:dyDescent="0.2">
      <c r="A41" s="37">
        <f t="shared" si="4"/>
        <v>34</v>
      </c>
      <c r="B41" s="31" t="s">
        <v>57</v>
      </c>
      <c r="C41" s="38">
        <v>7</v>
      </c>
      <c r="D41" s="33">
        <f t="shared" si="6"/>
        <v>28</v>
      </c>
      <c r="E41" s="39">
        <v>0</v>
      </c>
      <c r="F41" s="33">
        <f t="shared" si="7"/>
        <v>33</v>
      </c>
      <c r="G41" s="26">
        <f t="shared" si="2"/>
        <v>1</v>
      </c>
      <c r="H41" s="35">
        <v>7</v>
      </c>
      <c r="I41" s="36">
        <v>0</v>
      </c>
      <c r="J41" s="33">
        <f t="shared" si="5"/>
        <v>43</v>
      </c>
      <c r="K41" s="28">
        <f t="shared" si="3"/>
        <v>1</v>
      </c>
    </row>
    <row r="42" spans="1:11" ht="12.75" x14ac:dyDescent="0.2">
      <c r="A42" s="37">
        <f t="shared" si="4"/>
        <v>35</v>
      </c>
      <c r="B42" s="31" t="s">
        <v>43</v>
      </c>
      <c r="C42" s="38">
        <v>0</v>
      </c>
      <c r="D42" s="33">
        <f t="shared" si="6"/>
        <v>34</v>
      </c>
      <c r="E42" s="39">
        <v>0</v>
      </c>
      <c r="F42" s="33">
        <f t="shared" si="7"/>
        <v>33</v>
      </c>
      <c r="G42" s="26">
        <f t="shared" si="2"/>
        <v>0</v>
      </c>
      <c r="H42" s="35">
        <v>2</v>
      </c>
      <c r="I42" s="36">
        <v>1</v>
      </c>
      <c r="J42" s="33">
        <f t="shared" si="5"/>
        <v>37</v>
      </c>
      <c r="K42" s="28">
        <f t="shared" si="3"/>
        <v>1</v>
      </c>
    </row>
    <row r="43" spans="1:11" ht="12.75" x14ac:dyDescent="0.2">
      <c r="A43" s="37">
        <f t="shared" si="4"/>
        <v>36</v>
      </c>
      <c r="B43" s="31" t="s">
        <v>41</v>
      </c>
      <c r="C43" s="38">
        <v>0</v>
      </c>
      <c r="D43" s="33">
        <f t="shared" si="6"/>
        <v>34</v>
      </c>
      <c r="E43" s="39">
        <v>1</v>
      </c>
      <c r="F43" s="33">
        <f t="shared" si="7"/>
        <v>32</v>
      </c>
      <c r="G43" s="26">
        <f t="shared" si="2"/>
        <v>-1</v>
      </c>
      <c r="H43" s="35">
        <v>2</v>
      </c>
      <c r="I43" s="36">
        <v>145</v>
      </c>
      <c r="J43" s="33">
        <f t="shared" si="5"/>
        <v>28</v>
      </c>
      <c r="K43" s="28">
        <f t="shared" si="3"/>
        <v>-0.98620689655172411</v>
      </c>
    </row>
    <row r="44" spans="1:11" ht="12.75" x14ac:dyDescent="0.2">
      <c r="A44" s="37">
        <f t="shared" si="4"/>
        <v>37</v>
      </c>
      <c r="B44" s="31" t="s">
        <v>44</v>
      </c>
      <c r="C44" s="38">
        <v>0</v>
      </c>
      <c r="D44" s="33">
        <f t="shared" si="6"/>
        <v>34</v>
      </c>
      <c r="E44" s="39">
        <v>0</v>
      </c>
      <c r="F44" s="33">
        <f t="shared" si="7"/>
        <v>33</v>
      </c>
      <c r="G44" s="26">
        <f t="shared" si="2"/>
        <v>0</v>
      </c>
      <c r="H44" s="35">
        <v>2</v>
      </c>
      <c r="I44" s="36">
        <v>0</v>
      </c>
      <c r="J44" s="33">
        <f t="shared" si="5"/>
        <v>43</v>
      </c>
      <c r="K44" s="28">
        <f t="shared" si="3"/>
        <v>1</v>
      </c>
    </row>
    <row r="45" spans="1:11" ht="12.75" x14ac:dyDescent="0.2">
      <c r="A45" s="37">
        <f t="shared" si="4"/>
        <v>38</v>
      </c>
      <c r="B45" s="31" t="s">
        <v>40</v>
      </c>
      <c r="C45" s="40">
        <v>0</v>
      </c>
      <c r="D45" s="33">
        <f t="shared" si="6"/>
        <v>34</v>
      </c>
      <c r="E45" s="41">
        <v>0</v>
      </c>
      <c r="F45" s="33">
        <f t="shared" si="7"/>
        <v>33</v>
      </c>
      <c r="G45" s="26">
        <f t="shared" si="2"/>
        <v>0</v>
      </c>
      <c r="H45" s="35">
        <v>2</v>
      </c>
      <c r="I45" s="36">
        <v>1</v>
      </c>
      <c r="J45" s="33">
        <f t="shared" si="5"/>
        <v>37</v>
      </c>
      <c r="K45" s="28">
        <f t="shared" si="3"/>
        <v>1</v>
      </c>
    </row>
    <row r="46" spans="1:11" ht="12.75" x14ac:dyDescent="0.2">
      <c r="A46" s="37">
        <f t="shared" si="4"/>
        <v>39</v>
      </c>
      <c r="B46" s="31" t="s">
        <v>50</v>
      </c>
      <c r="C46" s="40">
        <v>0</v>
      </c>
      <c r="D46" s="33">
        <f t="shared" si="6"/>
        <v>34</v>
      </c>
      <c r="E46" s="41">
        <v>0</v>
      </c>
      <c r="F46" s="33">
        <f t="shared" si="7"/>
        <v>33</v>
      </c>
      <c r="G46" s="26">
        <f t="shared" si="2"/>
        <v>0</v>
      </c>
      <c r="H46" s="35">
        <v>1</v>
      </c>
      <c r="I46" s="36">
        <v>0</v>
      </c>
      <c r="J46" s="33">
        <f t="shared" si="5"/>
        <v>43</v>
      </c>
      <c r="K46" s="28">
        <f t="shared" si="3"/>
        <v>1</v>
      </c>
    </row>
    <row r="47" spans="1:11" ht="12.75" x14ac:dyDescent="0.2">
      <c r="A47" s="37">
        <f t="shared" si="4"/>
        <v>40</v>
      </c>
      <c r="B47" s="31" t="s">
        <v>42</v>
      </c>
      <c r="C47" s="40">
        <v>0</v>
      </c>
      <c r="D47" s="33">
        <f t="shared" si="6"/>
        <v>34</v>
      </c>
      <c r="E47" s="41">
        <v>0</v>
      </c>
      <c r="F47" s="33">
        <f t="shared" si="7"/>
        <v>33</v>
      </c>
      <c r="G47" s="26">
        <f t="shared" si="2"/>
        <v>0</v>
      </c>
      <c r="H47" s="35">
        <v>1</v>
      </c>
      <c r="I47" s="36">
        <v>0</v>
      </c>
      <c r="J47" s="33">
        <f t="shared" si="5"/>
        <v>43</v>
      </c>
      <c r="K47" s="28">
        <f t="shared" si="3"/>
        <v>1</v>
      </c>
    </row>
    <row r="48" spans="1:11" ht="12.75" x14ac:dyDescent="0.2">
      <c r="A48" s="37">
        <f t="shared" si="4"/>
        <v>41</v>
      </c>
      <c r="B48" s="31" t="s">
        <v>48</v>
      </c>
      <c r="C48" s="40">
        <v>0</v>
      </c>
      <c r="D48" s="33">
        <f t="shared" si="6"/>
        <v>34</v>
      </c>
      <c r="E48" s="41">
        <v>0</v>
      </c>
      <c r="F48" s="33">
        <f t="shared" si="7"/>
        <v>33</v>
      </c>
      <c r="G48" s="26">
        <f t="shared" si="2"/>
        <v>0</v>
      </c>
      <c r="H48" s="35">
        <v>0</v>
      </c>
      <c r="I48" s="36">
        <v>1</v>
      </c>
      <c r="J48" s="33">
        <f t="shared" si="5"/>
        <v>37</v>
      </c>
      <c r="K48" s="28">
        <f t="shared" si="3"/>
        <v>-1</v>
      </c>
    </row>
    <row r="49" spans="1:11" ht="12.75" x14ac:dyDescent="0.2">
      <c r="A49" s="37">
        <f t="shared" si="4"/>
        <v>42</v>
      </c>
      <c r="B49" s="31" t="s">
        <v>49</v>
      </c>
      <c r="C49" s="40">
        <v>0</v>
      </c>
      <c r="D49" s="33">
        <f t="shared" si="6"/>
        <v>34</v>
      </c>
      <c r="E49" s="41">
        <v>0</v>
      </c>
      <c r="F49" s="33">
        <f t="shared" si="7"/>
        <v>33</v>
      </c>
      <c r="G49" s="26">
        <f t="shared" ref="G49:G50" si="8">IF(ISERROR((C49-E49)/E49), IF(E49=0,IF(C49&gt;0,1,IF(C49=0,0,((C49-E49)/E49)))),(C49-E49)/E49)</f>
        <v>0</v>
      </c>
      <c r="H49" s="35">
        <v>0</v>
      </c>
      <c r="I49" s="36">
        <v>1</v>
      </c>
      <c r="J49" s="33">
        <f t="shared" si="5"/>
        <v>37</v>
      </c>
      <c r="K49" s="28">
        <f t="shared" ref="K49:K50" si="9">IF(ISERROR((H49-I49)/I49), IF(I49=0,IF(H49&gt;0,1,IF(H49=0,0,((H49-I49)/I49)))),(H49-I49)/I49)</f>
        <v>-1</v>
      </c>
    </row>
    <row r="50" spans="1:11" ht="12.75" x14ac:dyDescent="0.2">
      <c r="A50" s="37">
        <f t="shared" si="4"/>
        <v>43</v>
      </c>
      <c r="B50" s="31" t="s">
        <v>46</v>
      </c>
      <c r="C50" s="40">
        <v>0</v>
      </c>
      <c r="D50" s="33">
        <f t="shared" si="6"/>
        <v>34</v>
      </c>
      <c r="E50" s="41">
        <v>0</v>
      </c>
      <c r="F50" s="33">
        <f t="shared" si="7"/>
        <v>33</v>
      </c>
      <c r="G50" s="26">
        <f t="shared" si="8"/>
        <v>0</v>
      </c>
      <c r="H50" s="35">
        <v>0</v>
      </c>
      <c r="I50" s="36">
        <v>4</v>
      </c>
      <c r="J50" s="33">
        <f t="shared" si="5"/>
        <v>35</v>
      </c>
      <c r="K50" s="28">
        <f t="shared" si="9"/>
        <v>-1</v>
      </c>
    </row>
    <row r="51" spans="1:11" ht="12.75" x14ac:dyDescent="0.2">
      <c r="A51" s="37">
        <f t="shared" si="4"/>
        <v>44</v>
      </c>
      <c r="B51" s="31" t="s">
        <v>45</v>
      </c>
      <c r="C51" s="40">
        <v>0</v>
      </c>
      <c r="D51" s="33">
        <f t="shared" si="6"/>
        <v>34</v>
      </c>
      <c r="E51" s="41">
        <v>0</v>
      </c>
      <c r="F51" s="33">
        <f t="shared" si="7"/>
        <v>33</v>
      </c>
      <c r="G51" s="26">
        <f t="shared" ref="G51" si="10">IF(ISERROR((C51-E51)/E51), IF(E51=0,IF(C51&gt;0,1,IF(C51=0,0,((C51-E51)/E51)))),(C51-E51)/E51)</f>
        <v>0</v>
      </c>
      <c r="H51" s="35">
        <v>0</v>
      </c>
      <c r="I51" s="36">
        <v>1</v>
      </c>
      <c r="J51" s="33">
        <f t="shared" si="5"/>
        <v>37</v>
      </c>
      <c r="K51" s="28">
        <f t="shared" ref="K51" si="11">IF(ISERROR((H51-I51)/I51), IF(I51=0,IF(H51&gt;0,1,IF(H51=0,0,((H51-I51)/I51)))),(H51-I51)/I51)</f>
        <v>-1</v>
      </c>
    </row>
    <row r="52" spans="1:11" ht="12.75" x14ac:dyDescent="0.2">
      <c r="A52" s="37">
        <f t="shared" si="4"/>
        <v>45</v>
      </c>
      <c r="B52" s="31" t="s">
        <v>51</v>
      </c>
      <c r="C52" s="40">
        <v>0</v>
      </c>
      <c r="D52" s="33">
        <f t="shared" si="6"/>
        <v>34</v>
      </c>
      <c r="E52" s="41">
        <v>0</v>
      </c>
      <c r="F52" s="33">
        <f t="shared" si="7"/>
        <v>33</v>
      </c>
      <c r="G52" s="26">
        <f t="shared" ref="G52" si="12">IF(ISERROR((C52-E52)/E52), IF(E52=0,IF(C52&gt;0,1,IF(C52=0,0,((C52-E52)/E52)))),(C52-E52)/E52)</f>
        <v>0</v>
      </c>
      <c r="H52" s="35">
        <v>0</v>
      </c>
      <c r="I52" s="36">
        <v>2</v>
      </c>
      <c r="J52" s="33">
        <f t="shared" si="5"/>
        <v>36</v>
      </c>
      <c r="K52" s="28">
        <f t="shared" ref="K52" si="13">IF(ISERROR((H52-I52)/I52), IF(I52=0,IF(H52&gt;0,1,IF(H52=0,0,((H52-I52)/I52)))),(H52-I52)/I52)</f>
        <v>-1</v>
      </c>
    </row>
    <row r="53" spans="1:11" ht="13.5" thickBot="1" x14ac:dyDescent="0.25">
      <c r="A53" s="42">
        <f t="shared" si="4"/>
        <v>46</v>
      </c>
      <c r="B53" s="43" t="s">
        <v>47</v>
      </c>
      <c r="C53" s="44">
        <v>0</v>
      </c>
      <c r="D53" s="45">
        <f t="shared" si="6"/>
        <v>34</v>
      </c>
      <c r="E53" s="46">
        <v>0</v>
      </c>
      <c r="F53" s="45">
        <f t="shared" si="7"/>
        <v>33</v>
      </c>
      <c r="G53" s="27">
        <f t="shared" ref="G53" si="14">IF(ISERROR((C53-E53)/E53), IF(E53=0,IF(C53&gt;0,1,IF(C53=0,0,((C53-E53)/E53)))),(C53-E53)/E53)</f>
        <v>0</v>
      </c>
      <c r="H53" s="47">
        <v>0</v>
      </c>
      <c r="I53" s="48">
        <v>1</v>
      </c>
      <c r="J53" s="45">
        <f t="shared" si="5"/>
        <v>37</v>
      </c>
      <c r="K53" s="29">
        <f t="shared" ref="K53" si="15">IF(ISERROR((H53-I53)/I53), IF(I53=0,IF(H53&gt;0,1,IF(H53=0,0,((H53-I53)/I53)))),(H53-I53)/I53)</f>
        <v>-1</v>
      </c>
    </row>
    <row r="54" spans="1:11" x14ac:dyDescent="0.2">
      <c r="A54" s="19"/>
      <c r="B54" s="24"/>
      <c r="C54" s="20"/>
      <c r="D54" s="20"/>
      <c r="E54" s="21"/>
      <c r="F54" s="22"/>
      <c r="G54" s="23"/>
      <c r="H54" s="24"/>
      <c r="I54" s="19"/>
      <c r="J54" s="22"/>
      <c r="K54" s="23"/>
    </row>
    <row r="55" spans="1:11" x14ac:dyDescent="0.2">
      <c r="A55" s="19"/>
      <c r="B55" s="24"/>
      <c r="C55" s="20"/>
      <c r="D55" s="20"/>
      <c r="E55" s="21"/>
      <c r="F55" s="22"/>
      <c r="G55" s="23"/>
      <c r="H55" s="24"/>
      <c r="I55" s="19"/>
      <c r="J55" s="22"/>
      <c r="K55" s="23"/>
    </row>
    <row r="56" spans="1:11" x14ac:dyDescent="0.2">
      <c r="A56" s="19"/>
      <c r="B56" s="24"/>
      <c r="C56" s="20"/>
      <c r="D56" s="20"/>
      <c r="E56" s="21"/>
      <c r="F56" s="22"/>
      <c r="G56" s="23"/>
      <c r="H56" s="24"/>
      <c r="I56" s="19"/>
      <c r="J56" s="22"/>
      <c r="K56" s="23"/>
    </row>
    <row r="57" spans="1:11" x14ac:dyDescent="0.2">
      <c r="A57" s="24"/>
      <c r="C57" s="25"/>
      <c r="D57" s="25"/>
      <c r="E57" s="25"/>
    </row>
    <row r="58" spans="1:11" x14ac:dyDescent="0.2">
      <c r="C58" s="25"/>
      <c r="D58" s="25"/>
      <c r="E58" s="25"/>
    </row>
    <row r="59" spans="1:11" x14ac:dyDescent="0.2">
      <c r="C59" s="25"/>
      <c r="D59" s="25"/>
      <c r="E59" s="25"/>
    </row>
    <row r="60" spans="1:11" x14ac:dyDescent="0.2">
      <c r="C60" s="25"/>
      <c r="D60" s="25"/>
      <c r="E60" s="25"/>
    </row>
    <row r="61" spans="1:11" x14ac:dyDescent="0.2">
      <c r="C61" s="25"/>
      <c r="D61" s="25"/>
      <c r="E61" s="25"/>
    </row>
    <row r="62" spans="1:11" x14ac:dyDescent="0.2">
      <c r="C62" s="25"/>
      <c r="D62" s="25"/>
      <c r="E62" s="25"/>
    </row>
    <row r="63" spans="1:11" x14ac:dyDescent="0.2">
      <c r="C63" s="25"/>
      <c r="D63" s="25"/>
      <c r="E63" s="25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51">
    <cfRule type="cellIs" dxfId="3" priority="6" operator="lessThan">
      <formula>0</formula>
    </cfRule>
  </conditionalFormatting>
  <conditionalFormatting sqref="K8:K51">
    <cfRule type="cellIs" dxfId="2" priority="5" operator="lessThan">
      <formula>0</formula>
    </cfRule>
  </conditionalFormatting>
  <conditionalFormatting sqref="G52:G53">
    <cfRule type="cellIs" dxfId="1" priority="2" operator="lessThan">
      <formula>0</formula>
    </cfRule>
  </conditionalFormatting>
  <conditionalFormatting sqref="K52:K53">
    <cfRule type="cellIs" dxfId="0" priority="1" operator="lessThan">
      <formula>0</formula>
    </cfRule>
  </conditionalFormatting>
  <pageMargins left="0.55118110236220474" right="0.35433070866141736" top="0.23622047244094491" bottom="0.59055118110236227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G8:G51</xm:sqref>
        </x14:conditionalFormatting>
        <x14:conditionalFormatting xmlns:xm="http://schemas.microsoft.com/office/excel/2006/main">
          <x14:cfRule type="iconSet" priority="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K8:K51</xm:sqref>
        </x14:conditionalFormatting>
        <x14:conditionalFormatting xmlns:xm="http://schemas.microsoft.com/office/excel/2006/main">
          <x14:cfRule type="iconSet" priority="4" id="{820BF151-F909-416A-B9F0-A9B3AE40867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G52:G53</xm:sqref>
        </x14:conditionalFormatting>
        <x14:conditionalFormatting xmlns:xm="http://schemas.microsoft.com/office/excel/2006/main">
          <x14:cfRule type="iconSet" priority="3" id="{25ADCB5D-9ADC-4470-8D2A-B9D9116B5CB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K52:K53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D1413_November14</vt:lpstr>
      <vt:lpstr>D1413_November14!Print_Area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kmichas</cp:lastModifiedBy>
  <cp:lastPrinted>2014-10-13T18:15:17Z</cp:lastPrinted>
  <dcterms:created xsi:type="dcterms:W3CDTF">2014-06-13T11:16:12Z</dcterms:created>
  <dcterms:modified xsi:type="dcterms:W3CDTF">2015-01-15T10:08:01Z</dcterms:modified>
</cp:coreProperties>
</file>