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August18" sheetId="1" r:id="rId1"/>
  </sheets>
  <definedNames>
    <definedName name="_xlnm.Print_Area" localSheetId="0">D1817_August18!$A$1:$K$49</definedName>
  </definedNames>
  <calcPr calcId="145621"/>
</workbook>
</file>

<file path=xl/calcChain.xml><?xml version="1.0" encoding="utf-8"?>
<calcChain xmlns="http://schemas.openxmlformats.org/spreadsheetml/2006/main">
  <c r="J48" i="1" l="1"/>
  <c r="K48" i="1"/>
  <c r="F48" i="1"/>
  <c r="D48" i="1"/>
  <c r="G48" i="1"/>
  <c r="A48" i="1"/>
  <c r="A49" i="1" s="1"/>
  <c r="J45" i="1" l="1"/>
  <c r="K45" i="1"/>
  <c r="J46" i="1"/>
  <c r="K46" i="1"/>
  <c r="F38" i="1"/>
  <c r="F39" i="1"/>
  <c r="F40" i="1"/>
  <c r="F41" i="1"/>
  <c r="F42" i="1"/>
  <c r="F43" i="1"/>
  <c r="F44" i="1"/>
  <c r="F45" i="1"/>
  <c r="F46" i="1"/>
  <c r="D46" i="1"/>
  <c r="G46" i="1"/>
  <c r="D45" i="1"/>
  <c r="G4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7" i="1"/>
  <c r="J49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7" i="1"/>
  <c r="F4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9" i="1"/>
  <c r="D8" i="1"/>
  <c r="K49" i="1"/>
  <c r="G49" i="1"/>
  <c r="I7" i="1"/>
  <c r="H7" i="1"/>
  <c r="E7" i="1"/>
  <c r="C7" i="1"/>
  <c r="K47" i="1"/>
  <c r="G47" i="1"/>
  <c r="K43" i="1" l="1"/>
  <c r="G43" i="1"/>
  <c r="K41" i="1" l="1"/>
  <c r="G41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K8" i="1"/>
  <c r="K6" i="1"/>
</calcChain>
</file>

<file path=xl/sharedStrings.xml><?xml version="1.0" encoding="utf-8"?>
<sst xmlns="http://schemas.openxmlformats.org/spreadsheetml/2006/main" count="54" uniqueCount="54">
  <si>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</si>
  <si>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</si>
  <si>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</si>
  <si>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</si>
  <si>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</si>
  <si>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</si>
  <si>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</si>
  <si>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</si>
  <si>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</si>
  <si>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</si>
  <si>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</si>
  <si>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</si>
  <si>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</si>
  <si>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</si>
  <si>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</si>
  <si>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</si>
  <si>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</si>
  <si>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</si>
  <si>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</si>
  <si>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</si>
  <si>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</si>
  <si>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</si>
  <si>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</si>
  <si>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</si>
  <si>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</si>
  <si>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</si>
  <si>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</si>
  <si>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</si>
  <si>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</si>
  <si>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</si>
  <si>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</si>
  <si>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</si>
  <si>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</si>
  <si>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</si>
  <si>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</si>
  <si>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</si>
  <si>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</si>
  <si>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</si>
  <si>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</si>
  <si>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</si>
  <si>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</si>
  <si>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</si>
  <si>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</si>
  <si>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TESLA</t>
  </si>
  <si>
    <t>SECMA</t>
  </si>
  <si>
    <t>LMC</t>
  </si>
  <si>
    <t>ASTON MARTIN</t>
  </si>
  <si>
    <t>CHEVROLET</t>
  </si>
  <si>
    <t>LIFAN</t>
  </si>
  <si>
    <t>August '18 -YTD</t>
  </si>
  <si>
    <t>Aug. '18</t>
  </si>
  <si>
    <t>Aug. '17</t>
  </si>
  <si>
    <t>Aug. '18 - YTD</t>
  </si>
  <si>
    <t>Aug. '17 -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</si>
</sst>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165" fontId="10" fillId="3" borderId="32" xfId="2" applyNumberFormat="1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164" fontId="6" fillId="3" borderId="34" xfId="1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49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0" t="s">
        <v>50</v>
      </c>
      <c r="D6" s="51"/>
      <c r="E6" s="51" t="s">
        <v>51</v>
      </c>
      <c r="F6" s="51"/>
      <c r="G6" s="22" t="s">
        <v>41</v>
      </c>
      <c r="H6" s="20" t="s">
        <v>52</v>
      </c>
      <c r="I6" s="51" t="s">
        <v>53</v>
      </c>
      <c r="J6" s="51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47">
        <f>SUM(C8:C49)</f>
        <v>7718</v>
      </c>
      <c r="D7" s="48"/>
      <c r="E7" s="48">
        <f>SUM(E8:E49)</f>
        <v>5134</v>
      </c>
      <c r="F7" s="48"/>
      <c r="G7" s="9">
        <f>C7/E7-1</f>
        <v>0.5033112582781456</v>
      </c>
      <c r="H7" s="21">
        <f>SUM(H8:H49)</f>
        <v>79154</v>
      </c>
      <c r="I7" s="48">
        <f>SUM(I8:I49)</f>
        <v>63911</v>
      </c>
      <c r="J7" s="48"/>
      <c r="K7" s="9">
        <f>H7/I7-1</f>
        <v>0.23850354399086227</v>
      </c>
    </row>
    <row r="8" spans="1:11" ht="15" customHeight="1" x14ac:dyDescent="0.2">
      <c r="A8" s="14">
        <v>1</v>
      </c>
      <c r="B8" s="16" t="s">
        <v>6</v>
      </c>
      <c r="C8" s="23">
        <v>973</v>
      </c>
      <c r="D8" s="24">
        <f>RANK(C8,$C$8:$C$49)</f>
        <v>2</v>
      </c>
      <c r="E8" s="27">
        <v>738</v>
      </c>
      <c r="F8" s="24">
        <f>RANK(E8,$E$8:$E$49)</f>
        <v>1</v>
      </c>
      <c r="G8" s="12">
        <f t="shared" ref="G8:G43" si="0">IF(ISERROR((C8-E8)/E8), IF(E8=0,IF(C8&gt;0,1,IF(C8=0,0,((C8-E8)/E8)))),(C8-E8)/E8)</f>
        <v>0.31842818428184283</v>
      </c>
      <c r="H8" s="10">
        <v>8332</v>
      </c>
      <c r="I8" s="29">
        <v>7182</v>
      </c>
      <c r="J8" s="24">
        <f>RANK(I8,$I$8:$I$49)</f>
        <v>1</v>
      </c>
      <c r="K8" s="12">
        <f t="shared" ref="K8:K42" si="1">IF(ISERROR((H8-I8)/I8), IF(I8=0,IF(H8&gt;0,1,IF(H8=0,0,((H8-I8)/I8)))),(H8-I8)/I8)</f>
        <v>0.16012252854358117</v>
      </c>
    </row>
    <row r="9" spans="1:11" ht="15" customHeight="1" x14ac:dyDescent="0.2">
      <c r="A9" s="15">
        <f t="shared" ref="A9:A49" si="2">A8+1</f>
        <v>2</v>
      </c>
      <c r="B9" s="17" t="s">
        <v>7</v>
      </c>
      <c r="C9" s="25">
        <v>1058</v>
      </c>
      <c r="D9" s="26">
        <f t="shared" ref="D9:D49" si="3">RANK(C9,$C$8:$C$49)</f>
        <v>1</v>
      </c>
      <c r="E9" s="28">
        <v>302</v>
      </c>
      <c r="F9" s="26">
        <f t="shared" ref="F9:F49" si="4">RANK(E9,$E$8:$E$49)</f>
        <v>6</v>
      </c>
      <c r="G9" s="13">
        <f t="shared" si="0"/>
        <v>2.5033112582781456</v>
      </c>
      <c r="H9" s="11">
        <v>7384</v>
      </c>
      <c r="I9" s="30">
        <v>5224</v>
      </c>
      <c r="J9" s="26">
        <f t="shared" ref="J9:J49" si="5">RANK(I9,$I$8:$I$49)</f>
        <v>3</v>
      </c>
      <c r="K9" s="13">
        <f t="shared" si="1"/>
        <v>0.41347626339969373</v>
      </c>
    </row>
    <row r="10" spans="1:11" ht="15" customHeight="1" x14ac:dyDescent="0.2">
      <c r="A10" s="15">
        <f t="shared" si="2"/>
        <v>3</v>
      </c>
      <c r="B10" s="17" t="s">
        <v>8</v>
      </c>
      <c r="C10" s="25">
        <v>894</v>
      </c>
      <c r="D10" s="26">
        <f t="shared" si="3"/>
        <v>3</v>
      </c>
      <c r="E10" s="28">
        <v>317</v>
      </c>
      <c r="F10" s="26">
        <f t="shared" si="4"/>
        <v>4</v>
      </c>
      <c r="G10" s="13">
        <f t="shared" si="0"/>
        <v>1.8201892744479495</v>
      </c>
      <c r="H10" s="11">
        <v>6725</v>
      </c>
      <c r="I10" s="30">
        <v>5575</v>
      </c>
      <c r="J10" s="26">
        <f t="shared" si="5"/>
        <v>2</v>
      </c>
      <c r="K10" s="13">
        <f t="shared" si="1"/>
        <v>0.20627802690582961</v>
      </c>
    </row>
    <row r="11" spans="1:11" ht="15" customHeight="1" x14ac:dyDescent="0.2">
      <c r="A11" s="15">
        <f t="shared" si="2"/>
        <v>4</v>
      </c>
      <c r="B11" s="17" t="s">
        <v>10</v>
      </c>
      <c r="C11" s="25">
        <v>344</v>
      </c>
      <c r="D11" s="26">
        <f t="shared" si="3"/>
        <v>9</v>
      </c>
      <c r="E11" s="28">
        <v>332</v>
      </c>
      <c r="F11" s="26">
        <f t="shared" si="4"/>
        <v>3</v>
      </c>
      <c r="G11" s="13">
        <f t="shared" si="0"/>
        <v>3.614457831325301E-2</v>
      </c>
      <c r="H11" s="11">
        <v>6477</v>
      </c>
      <c r="I11" s="30">
        <v>5137</v>
      </c>
      <c r="J11" s="26">
        <f t="shared" si="5"/>
        <v>4</v>
      </c>
      <c r="K11" s="13">
        <f t="shared" si="1"/>
        <v>0.26085263772629941</v>
      </c>
    </row>
    <row r="12" spans="1:11" ht="15" customHeight="1" x14ac:dyDescent="0.2">
      <c r="A12" s="15">
        <f t="shared" si="2"/>
        <v>5</v>
      </c>
      <c r="B12" s="17" t="s">
        <v>14</v>
      </c>
      <c r="C12" s="25">
        <v>368</v>
      </c>
      <c r="D12" s="26">
        <f t="shared" si="3"/>
        <v>6</v>
      </c>
      <c r="E12" s="28">
        <v>266</v>
      </c>
      <c r="F12" s="26">
        <f t="shared" si="4"/>
        <v>8</v>
      </c>
      <c r="G12" s="13">
        <f t="shared" si="0"/>
        <v>0.38345864661654133</v>
      </c>
      <c r="H12" s="11">
        <v>5815</v>
      </c>
      <c r="I12" s="30">
        <v>4819</v>
      </c>
      <c r="J12" s="26">
        <f t="shared" si="5"/>
        <v>6</v>
      </c>
      <c r="K12" s="13">
        <f t="shared" si="1"/>
        <v>0.20668188420834199</v>
      </c>
    </row>
    <row r="13" spans="1:11" ht="15" customHeight="1" x14ac:dyDescent="0.2">
      <c r="A13" s="15">
        <f t="shared" si="2"/>
        <v>6</v>
      </c>
      <c r="B13" s="17" t="s">
        <v>9</v>
      </c>
      <c r="C13" s="25">
        <v>513</v>
      </c>
      <c r="D13" s="26">
        <f t="shared" si="3"/>
        <v>4</v>
      </c>
      <c r="E13" s="28">
        <v>439</v>
      </c>
      <c r="F13" s="26">
        <f t="shared" si="4"/>
        <v>2</v>
      </c>
      <c r="G13" s="13">
        <f t="shared" si="0"/>
        <v>0.16856492027334852</v>
      </c>
      <c r="H13" s="11">
        <v>5167</v>
      </c>
      <c r="I13" s="30">
        <v>4857</v>
      </c>
      <c r="J13" s="26">
        <f t="shared" si="5"/>
        <v>5</v>
      </c>
      <c r="K13" s="13">
        <f t="shared" si="1"/>
        <v>6.3825406629606757E-2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348</v>
      </c>
      <c r="D14" s="26">
        <f t="shared" si="3"/>
        <v>8</v>
      </c>
      <c r="E14" s="28">
        <v>316</v>
      </c>
      <c r="F14" s="26">
        <f t="shared" si="4"/>
        <v>5</v>
      </c>
      <c r="G14" s="13">
        <f t="shared" si="0"/>
        <v>0.10126582278481013</v>
      </c>
      <c r="H14" s="11">
        <v>4601</v>
      </c>
      <c r="I14" s="30">
        <v>4198</v>
      </c>
      <c r="J14" s="26">
        <f t="shared" si="5"/>
        <v>7</v>
      </c>
      <c r="K14" s="13">
        <f t="shared" si="1"/>
        <v>9.5998094330633638E-2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502</v>
      </c>
      <c r="D15" s="26">
        <f t="shared" si="3"/>
        <v>5</v>
      </c>
      <c r="E15" s="28">
        <v>254</v>
      </c>
      <c r="F15" s="26">
        <f t="shared" si="4"/>
        <v>9</v>
      </c>
      <c r="G15" s="13">
        <f t="shared" si="0"/>
        <v>0.97637795275590555</v>
      </c>
      <c r="H15" s="11">
        <v>4592</v>
      </c>
      <c r="I15" s="30">
        <v>2978</v>
      </c>
      <c r="J15" s="26">
        <f t="shared" si="5"/>
        <v>9</v>
      </c>
      <c r="K15" s="13">
        <f t="shared" si="1"/>
        <v>0.54197447951645394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294</v>
      </c>
      <c r="D16" s="26">
        <f t="shared" si="3"/>
        <v>12</v>
      </c>
      <c r="E16" s="28">
        <v>211</v>
      </c>
      <c r="F16" s="26">
        <f t="shared" si="4"/>
        <v>12</v>
      </c>
      <c r="G16" s="13">
        <f t="shared" si="0"/>
        <v>0.39336492890995262</v>
      </c>
      <c r="H16" s="11">
        <v>3874</v>
      </c>
      <c r="I16" s="30">
        <v>3016</v>
      </c>
      <c r="J16" s="26">
        <f t="shared" si="5"/>
        <v>8</v>
      </c>
      <c r="K16" s="13">
        <f t="shared" si="1"/>
        <v>0.28448275862068967</v>
      </c>
    </row>
    <row r="17" spans="1:11" ht="15" customHeight="1" x14ac:dyDescent="0.2">
      <c r="A17" s="15">
        <f t="shared" si="2"/>
        <v>10</v>
      </c>
      <c r="B17" s="17" t="s">
        <v>17</v>
      </c>
      <c r="C17" s="25">
        <v>303</v>
      </c>
      <c r="D17" s="26">
        <f t="shared" si="3"/>
        <v>11</v>
      </c>
      <c r="E17" s="28">
        <v>254</v>
      </c>
      <c r="F17" s="26">
        <f t="shared" si="4"/>
        <v>9</v>
      </c>
      <c r="G17" s="13">
        <f t="shared" si="0"/>
        <v>0.19291338582677164</v>
      </c>
      <c r="H17" s="11">
        <v>3280</v>
      </c>
      <c r="I17" s="30">
        <v>2414</v>
      </c>
      <c r="J17" s="26">
        <f t="shared" si="5"/>
        <v>12</v>
      </c>
      <c r="K17" s="13">
        <f t="shared" si="1"/>
        <v>0.35874067937033971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242</v>
      </c>
      <c r="D18" s="26">
        <f t="shared" si="3"/>
        <v>13</v>
      </c>
      <c r="E18" s="28">
        <v>253</v>
      </c>
      <c r="F18" s="26">
        <f t="shared" si="4"/>
        <v>11</v>
      </c>
      <c r="G18" s="13">
        <f t="shared" si="0"/>
        <v>-4.3478260869565216E-2</v>
      </c>
      <c r="H18" s="11">
        <v>2835</v>
      </c>
      <c r="I18" s="30">
        <v>2439</v>
      </c>
      <c r="J18" s="26">
        <f t="shared" si="5"/>
        <v>11</v>
      </c>
      <c r="K18" s="13">
        <f t="shared" si="1"/>
        <v>0.16236162361623616</v>
      </c>
    </row>
    <row r="19" spans="1:11" ht="15" customHeight="1" x14ac:dyDescent="0.2">
      <c r="A19" s="15">
        <f t="shared" si="2"/>
        <v>12</v>
      </c>
      <c r="B19" s="17" t="s">
        <v>20</v>
      </c>
      <c r="C19" s="25">
        <v>367</v>
      </c>
      <c r="D19" s="26">
        <f t="shared" si="3"/>
        <v>7</v>
      </c>
      <c r="E19" s="28">
        <v>200</v>
      </c>
      <c r="F19" s="26">
        <f t="shared" si="4"/>
        <v>13</v>
      </c>
      <c r="G19" s="13">
        <f t="shared" si="0"/>
        <v>0.83499999999999996</v>
      </c>
      <c r="H19" s="11">
        <v>2809</v>
      </c>
      <c r="I19" s="30">
        <v>2178</v>
      </c>
      <c r="J19" s="26">
        <f t="shared" si="5"/>
        <v>13</v>
      </c>
      <c r="K19" s="13">
        <f t="shared" si="1"/>
        <v>0.28971533516988063</v>
      </c>
    </row>
    <row r="20" spans="1:11" ht="15" customHeight="1" x14ac:dyDescent="0.2">
      <c r="A20" s="15">
        <f t="shared" si="2"/>
        <v>13</v>
      </c>
      <c r="B20" s="17" t="s">
        <v>13</v>
      </c>
      <c r="C20" s="25">
        <v>166</v>
      </c>
      <c r="D20" s="26">
        <f t="shared" si="3"/>
        <v>15</v>
      </c>
      <c r="E20" s="28">
        <v>284</v>
      </c>
      <c r="F20" s="26">
        <f t="shared" si="4"/>
        <v>7</v>
      </c>
      <c r="G20" s="13">
        <f t="shared" si="0"/>
        <v>-0.41549295774647887</v>
      </c>
      <c r="H20" s="11">
        <v>2665</v>
      </c>
      <c r="I20" s="30">
        <v>2829</v>
      </c>
      <c r="J20" s="26">
        <f t="shared" si="5"/>
        <v>10</v>
      </c>
      <c r="K20" s="13">
        <f t="shared" si="1"/>
        <v>-5.7971014492753624E-2</v>
      </c>
    </row>
    <row r="21" spans="1:11" ht="15" customHeight="1" x14ac:dyDescent="0.2">
      <c r="A21" s="15">
        <f t="shared" si="2"/>
        <v>14</v>
      </c>
      <c r="B21" s="17" t="s">
        <v>23</v>
      </c>
      <c r="C21" s="25">
        <v>201</v>
      </c>
      <c r="D21" s="26">
        <f t="shared" si="3"/>
        <v>14</v>
      </c>
      <c r="E21" s="28">
        <v>75</v>
      </c>
      <c r="F21" s="26">
        <f t="shared" si="4"/>
        <v>18</v>
      </c>
      <c r="G21" s="13">
        <f t="shared" si="0"/>
        <v>1.68</v>
      </c>
      <c r="H21" s="11">
        <v>2364</v>
      </c>
      <c r="I21" s="30">
        <v>893</v>
      </c>
      <c r="J21" s="26">
        <f t="shared" si="5"/>
        <v>18</v>
      </c>
      <c r="K21" s="13">
        <f t="shared" si="1"/>
        <v>1.6472564389697648</v>
      </c>
    </row>
    <row r="22" spans="1:11" ht="15" customHeight="1" x14ac:dyDescent="0.2">
      <c r="A22" s="15">
        <f t="shared" si="2"/>
        <v>15</v>
      </c>
      <c r="B22" s="17" t="s">
        <v>22</v>
      </c>
      <c r="C22" s="25">
        <v>144</v>
      </c>
      <c r="D22" s="26">
        <f t="shared" si="3"/>
        <v>16</v>
      </c>
      <c r="E22" s="28">
        <v>100</v>
      </c>
      <c r="F22" s="26">
        <f t="shared" si="4"/>
        <v>16</v>
      </c>
      <c r="G22" s="13">
        <f t="shared" si="0"/>
        <v>0.44</v>
      </c>
      <c r="H22" s="11">
        <v>2301</v>
      </c>
      <c r="I22" s="30">
        <v>1445</v>
      </c>
      <c r="J22" s="26">
        <f t="shared" si="5"/>
        <v>16</v>
      </c>
      <c r="K22" s="13">
        <f t="shared" si="1"/>
        <v>0.59238754325259513</v>
      </c>
    </row>
    <row r="23" spans="1:11" ht="15" customHeight="1" x14ac:dyDescent="0.2">
      <c r="A23" s="15">
        <f t="shared" si="2"/>
        <v>16</v>
      </c>
      <c r="B23" s="17" t="s">
        <v>18</v>
      </c>
      <c r="C23" s="25">
        <v>335</v>
      </c>
      <c r="D23" s="26">
        <f t="shared" si="3"/>
        <v>10</v>
      </c>
      <c r="E23" s="28">
        <v>173</v>
      </c>
      <c r="F23" s="26">
        <f t="shared" si="4"/>
        <v>14</v>
      </c>
      <c r="G23" s="13">
        <f t="shared" si="0"/>
        <v>0.93641618497109824</v>
      </c>
      <c r="H23" s="11">
        <v>2151</v>
      </c>
      <c r="I23" s="30">
        <v>2165</v>
      </c>
      <c r="J23" s="26">
        <f t="shared" si="5"/>
        <v>14</v>
      </c>
      <c r="K23" s="13">
        <f t="shared" si="1"/>
        <v>-6.4665127020785218E-3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139</v>
      </c>
      <c r="D24" s="26">
        <f t="shared" si="3"/>
        <v>17</v>
      </c>
      <c r="E24" s="28">
        <v>159</v>
      </c>
      <c r="F24" s="26">
        <f t="shared" si="4"/>
        <v>15</v>
      </c>
      <c r="G24" s="13">
        <f t="shared" si="0"/>
        <v>-0.12578616352201258</v>
      </c>
      <c r="H24" s="11">
        <v>1856</v>
      </c>
      <c r="I24" s="30">
        <v>2062</v>
      </c>
      <c r="J24" s="26">
        <f t="shared" si="5"/>
        <v>15</v>
      </c>
      <c r="K24" s="13">
        <f t="shared" si="1"/>
        <v>-9.990300678952474E-2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106</v>
      </c>
      <c r="D25" s="26">
        <f t="shared" si="3"/>
        <v>18</v>
      </c>
      <c r="E25" s="28">
        <v>64</v>
      </c>
      <c r="F25" s="26">
        <f t="shared" si="4"/>
        <v>20</v>
      </c>
      <c r="G25" s="13">
        <f t="shared" si="0"/>
        <v>0.65625</v>
      </c>
      <c r="H25" s="11">
        <v>1074</v>
      </c>
      <c r="I25" s="30">
        <v>821</v>
      </c>
      <c r="J25" s="26">
        <f t="shared" si="5"/>
        <v>19</v>
      </c>
      <c r="K25" s="13">
        <f t="shared" si="1"/>
        <v>0.30816077953714982</v>
      </c>
    </row>
    <row r="26" spans="1:11" ht="15" customHeight="1" x14ac:dyDescent="0.2">
      <c r="A26" s="15">
        <f t="shared" si="2"/>
        <v>19</v>
      </c>
      <c r="B26" s="17" t="s">
        <v>24</v>
      </c>
      <c r="C26" s="25">
        <v>70</v>
      </c>
      <c r="D26" s="26">
        <f t="shared" si="3"/>
        <v>20</v>
      </c>
      <c r="E26" s="28">
        <v>86</v>
      </c>
      <c r="F26" s="26">
        <f t="shared" si="4"/>
        <v>17</v>
      </c>
      <c r="G26" s="13">
        <f t="shared" si="0"/>
        <v>-0.18604651162790697</v>
      </c>
      <c r="H26" s="11">
        <v>1065</v>
      </c>
      <c r="I26" s="30">
        <v>975</v>
      </c>
      <c r="J26" s="26">
        <f t="shared" si="5"/>
        <v>17</v>
      </c>
      <c r="K26" s="13">
        <f t="shared" si="1"/>
        <v>9.2307692307692313E-2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68</v>
      </c>
      <c r="D27" s="26">
        <f t="shared" si="3"/>
        <v>21</v>
      </c>
      <c r="E27" s="28">
        <v>67</v>
      </c>
      <c r="F27" s="26">
        <f t="shared" si="4"/>
        <v>19</v>
      </c>
      <c r="G27" s="13">
        <f t="shared" si="0"/>
        <v>1.4925373134328358E-2</v>
      </c>
      <c r="H27" s="11">
        <v>1020</v>
      </c>
      <c r="I27" s="30">
        <v>487</v>
      </c>
      <c r="J27" s="26">
        <f t="shared" si="5"/>
        <v>21</v>
      </c>
      <c r="K27" s="13">
        <f t="shared" si="1"/>
        <v>1.0944558521560575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95</v>
      </c>
      <c r="D28" s="26">
        <f t="shared" si="3"/>
        <v>19</v>
      </c>
      <c r="E28" s="28">
        <v>64</v>
      </c>
      <c r="F28" s="26">
        <f t="shared" si="4"/>
        <v>20</v>
      </c>
      <c r="G28" s="13">
        <f t="shared" si="0"/>
        <v>0.484375</v>
      </c>
      <c r="H28" s="11">
        <v>897</v>
      </c>
      <c r="I28" s="30">
        <v>617</v>
      </c>
      <c r="J28" s="26">
        <f t="shared" si="5"/>
        <v>20</v>
      </c>
      <c r="K28" s="13">
        <f t="shared" si="1"/>
        <v>0.45380875202593191</v>
      </c>
    </row>
    <row r="29" spans="1:11" ht="15" customHeight="1" x14ac:dyDescent="0.2">
      <c r="A29" s="15">
        <f t="shared" si="2"/>
        <v>22</v>
      </c>
      <c r="B29" s="17" t="s">
        <v>27</v>
      </c>
      <c r="C29" s="25">
        <v>47</v>
      </c>
      <c r="D29" s="26">
        <f t="shared" si="3"/>
        <v>22</v>
      </c>
      <c r="E29" s="28">
        <v>56</v>
      </c>
      <c r="F29" s="26">
        <f t="shared" si="4"/>
        <v>22</v>
      </c>
      <c r="G29" s="13">
        <f t="shared" si="0"/>
        <v>-0.16071428571428573</v>
      </c>
      <c r="H29" s="11">
        <v>464</v>
      </c>
      <c r="I29" s="30">
        <v>386</v>
      </c>
      <c r="J29" s="26">
        <f t="shared" si="5"/>
        <v>23</v>
      </c>
      <c r="K29" s="13">
        <f t="shared" si="1"/>
        <v>0.20207253886010362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41</v>
      </c>
      <c r="D30" s="26">
        <f t="shared" si="3"/>
        <v>23</v>
      </c>
      <c r="E30" s="28">
        <v>44</v>
      </c>
      <c r="F30" s="26">
        <f t="shared" si="4"/>
        <v>23</v>
      </c>
      <c r="G30" s="13">
        <f t="shared" si="0"/>
        <v>-6.8181818181818177E-2</v>
      </c>
      <c r="H30" s="11">
        <v>425</v>
      </c>
      <c r="I30" s="30">
        <v>359</v>
      </c>
      <c r="J30" s="26">
        <f t="shared" si="5"/>
        <v>24</v>
      </c>
      <c r="K30" s="13">
        <f t="shared" si="1"/>
        <v>0.18384401114206128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21</v>
      </c>
      <c r="D31" s="26">
        <f t="shared" si="3"/>
        <v>25</v>
      </c>
      <c r="E31" s="28">
        <v>36</v>
      </c>
      <c r="F31" s="26">
        <f t="shared" si="4"/>
        <v>24</v>
      </c>
      <c r="G31" s="13">
        <f t="shared" si="0"/>
        <v>-0.41666666666666669</v>
      </c>
      <c r="H31" s="11">
        <v>359</v>
      </c>
      <c r="I31" s="30">
        <v>390</v>
      </c>
      <c r="J31" s="26">
        <f t="shared" si="5"/>
        <v>22</v>
      </c>
      <c r="K31" s="13">
        <f t="shared" si="1"/>
        <v>-7.9487179487179482E-2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40</v>
      </c>
      <c r="D32" s="26">
        <f t="shared" si="3"/>
        <v>24</v>
      </c>
      <c r="E32" s="28">
        <v>16</v>
      </c>
      <c r="F32" s="26">
        <f t="shared" si="4"/>
        <v>25</v>
      </c>
      <c r="G32" s="13">
        <f t="shared" si="0"/>
        <v>1.5</v>
      </c>
      <c r="H32" s="11">
        <v>211</v>
      </c>
      <c r="I32" s="30">
        <v>103</v>
      </c>
      <c r="J32" s="26">
        <f t="shared" si="5"/>
        <v>25</v>
      </c>
      <c r="K32" s="13">
        <f t="shared" si="1"/>
        <v>1.0485436893203883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7</v>
      </c>
      <c r="D33" s="26">
        <f t="shared" si="3"/>
        <v>28</v>
      </c>
      <c r="E33" s="28">
        <v>2</v>
      </c>
      <c r="F33" s="26">
        <f t="shared" si="4"/>
        <v>29</v>
      </c>
      <c r="G33" s="13">
        <f t="shared" si="0"/>
        <v>2.5</v>
      </c>
      <c r="H33" s="11">
        <v>125</v>
      </c>
      <c r="I33" s="30">
        <v>83</v>
      </c>
      <c r="J33" s="26">
        <f t="shared" si="5"/>
        <v>26</v>
      </c>
      <c r="K33" s="13">
        <f t="shared" si="1"/>
        <v>0.50602409638554213</v>
      </c>
    </row>
    <row r="34" spans="1:11" ht="15" customHeight="1" x14ac:dyDescent="0.2">
      <c r="A34" s="15">
        <f t="shared" si="2"/>
        <v>27</v>
      </c>
      <c r="B34" s="17" t="s">
        <v>38</v>
      </c>
      <c r="C34" s="25">
        <v>8</v>
      </c>
      <c r="D34" s="26">
        <f t="shared" si="3"/>
        <v>26</v>
      </c>
      <c r="E34" s="28">
        <v>2</v>
      </c>
      <c r="F34" s="26">
        <f t="shared" si="4"/>
        <v>29</v>
      </c>
      <c r="G34" s="13">
        <f t="shared" si="0"/>
        <v>3</v>
      </c>
      <c r="H34" s="11">
        <v>82</v>
      </c>
      <c r="I34" s="30">
        <v>19</v>
      </c>
      <c r="J34" s="26">
        <f t="shared" si="5"/>
        <v>33</v>
      </c>
      <c r="K34" s="13">
        <f t="shared" si="1"/>
        <v>3.3157894736842106</v>
      </c>
    </row>
    <row r="35" spans="1:11" ht="15" customHeight="1" x14ac:dyDescent="0.2">
      <c r="A35" s="15">
        <f t="shared" si="2"/>
        <v>28</v>
      </c>
      <c r="B35" s="17" t="s">
        <v>35</v>
      </c>
      <c r="C35" s="25">
        <v>6</v>
      </c>
      <c r="D35" s="26">
        <f t="shared" si="3"/>
        <v>29</v>
      </c>
      <c r="E35" s="28">
        <v>5</v>
      </c>
      <c r="F35" s="26">
        <f t="shared" si="4"/>
        <v>27</v>
      </c>
      <c r="G35" s="13">
        <f t="shared" si="0"/>
        <v>0.2</v>
      </c>
      <c r="H35" s="11">
        <v>59</v>
      </c>
      <c r="I35" s="30">
        <v>47</v>
      </c>
      <c r="J35" s="26">
        <f t="shared" si="5"/>
        <v>29</v>
      </c>
      <c r="K35" s="13">
        <f t="shared" si="1"/>
        <v>0.25531914893617019</v>
      </c>
    </row>
    <row r="36" spans="1:11" ht="15" customHeight="1" x14ac:dyDescent="0.2">
      <c r="A36" s="15">
        <f t="shared" si="2"/>
        <v>29</v>
      </c>
      <c r="B36" s="17" t="s">
        <v>34</v>
      </c>
      <c r="C36" s="25">
        <v>8</v>
      </c>
      <c r="D36" s="26">
        <f t="shared" si="3"/>
        <v>26</v>
      </c>
      <c r="E36" s="28">
        <v>2</v>
      </c>
      <c r="F36" s="26">
        <f t="shared" si="4"/>
        <v>29</v>
      </c>
      <c r="G36" s="13">
        <f t="shared" si="0"/>
        <v>3</v>
      </c>
      <c r="H36" s="11">
        <v>40</v>
      </c>
      <c r="I36" s="30">
        <v>24</v>
      </c>
      <c r="J36" s="26">
        <f t="shared" si="5"/>
        <v>30</v>
      </c>
      <c r="K36" s="13">
        <f t="shared" si="1"/>
        <v>0.66666666666666663</v>
      </c>
    </row>
    <row r="37" spans="1:11" ht="15" customHeight="1" x14ac:dyDescent="0.2">
      <c r="A37" s="15">
        <f t="shared" si="2"/>
        <v>30</v>
      </c>
      <c r="B37" s="17" t="s">
        <v>32</v>
      </c>
      <c r="C37" s="25">
        <v>6</v>
      </c>
      <c r="D37" s="26">
        <f t="shared" si="3"/>
        <v>29</v>
      </c>
      <c r="E37" s="28">
        <v>3</v>
      </c>
      <c r="F37" s="26">
        <f t="shared" si="4"/>
        <v>28</v>
      </c>
      <c r="G37" s="13">
        <f t="shared" si="0"/>
        <v>1</v>
      </c>
      <c r="H37" s="11">
        <v>38</v>
      </c>
      <c r="I37" s="30">
        <v>24</v>
      </c>
      <c r="J37" s="26">
        <f t="shared" si="5"/>
        <v>30</v>
      </c>
      <c r="K37" s="13">
        <f t="shared" si="1"/>
        <v>0.58333333333333337</v>
      </c>
    </row>
    <row r="38" spans="1:11" ht="15" customHeight="1" x14ac:dyDescent="0.2">
      <c r="A38" s="15">
        <f t="shared" si="2"/>
        <v>31</v>
      </c>
      <c r="B38" s="17" t="s">
        <v>37</v>
      </c>
      <c r="C38" s="25">
        <v>0</v>
      </c>
      <c r="D38" s="26">
        <f t="shared" si="3"/>
        <v>34</v>
      </c>
      <c r="E38" s="28">
        <v>10</v>
      </c>
      <c r="F38" s="26">
        <f t="shared" si="4"/>
        <v>26</v>
      </c>
      <c r="G38" s="13">
        <f t="shared" si="0"/>
        <v>-1</v>
      </c>
      <c r="H38" s="11">
        <v>26</v>
      </c>
      <c r="I38" s="30">
        <v>50</v>
      </c>
      <c r="J38" s="26">
        <f t="shared" si="5"/>
        <v>28</v>
      </c>
      <c r="K38" s="13">
        <f t="shared" si="1"/>
        <v>-0.48</v>
      </c>
    </row>
    <row r="39" spans="1:11" ht="15" customHeight="1" x14ac:dyDescent="0.2">
      <c r="A39" s="15">
        <f t="shared" si="2"/>
        <v>32</v>
      </c>
      <c r="B39" s="17" t="s">
        <v>36</v>
      </c>
      <c r="C39" s="25">
        <v>1</v>
      </c>
      <c r="D39" s="26">
        <f t="shared" si="3"/>
        <v>32</v>
      </c>
      <c r="E39" s="28">
        <v>2</v>
      </c>
      <c r="F39" s="26">
        <f t="shared" si="4"/>
        <v>29</v>
      </c>
      <c r="G39" s="13">
        <f t="shared" si="0"/>
        <v>-0.5</v>
      </c>
      <c r="H39" s="11">
        <v>23</v>
      </c>
      <c r="I39" s="30">
        <v>21</v>
      </c>
      <c r="J39" s="26">
        <f t="shared" si="5"/>
        <v>32</v>
      </c>
      <c r="K39" s="13">
        <f t="shared" si="1"/>
        <v>9.5238095238095233E-2</v>
      </c>
    </row>
    <row r="40" spans="1:11" ht="15" customHeight="1" x14ac:dyDescent="0.2">
      <c r="A40" s="15">
        <f t="shared" si="2"/>
        <v>33</v>
      </c>
      <c r="B40" s="17" t="s">
        <v>42</v>
      </c>
      <c r="C40" s="25">
        <v>1</v>
      </c>
      <c r="D40" s="26">
        <f t="shared" si="3"/>
        <v>32</v>
      </c>
      <c r="E40" s="28">
        <v>1</v>
      </c>
      <c r="F40" s="26">
        <f t="shared" si="4"/>
        <v>33</v>
      </c>
      <c r="G40" s="13">
        <f t="shared" si="0"/>
        <v>0</v>
      </c>
      <c r="H40" s="11">
        <v>6</v>
      </c>
      <c r="I40" s="30">
        <v>2</v>
      </c>
      <c r="J40" s="26">
        <f t="shared" si="5"/>
        <v>37</v>
      </c>
      <c r="K40" s="13">
        <f t="shared" si="1"/>
        <v>2</v>
      </c>
    </row>
    <row r="41" spans="1:11" ht="15" customHeight="1" x14ac:dyDescent="0.2">
      <c r="A41" s="15">
        <f t="shared" si="2"/>
        <v>34</v>
      </c>
      <c r="B41" s="17" t="s">
        <v>40</v>
      </c>
      <c r="C41" s="25">
        <v>2</v>
      </c>
      <c r="D41" s="26">
        <f t="shared" si="3"/>
        <v>31</v>
      </c>
      <c r="E41" s="28">
        <v>0</v>
      </c>
      <c r="F41" s="26">
        <f t="shared" si="4"/>
        <v>35</v>
      </c>
      <c r="G41" s="13">
        <f t="shared" si="0"/>
        <v>1</v>
      </c>
      <c r="H41" s="11">
        <v>3</v>
      </c>
      <c r="I41" s="30">
        <v>3</v>
      </c>
      <c r="J41" s="26">
        <f t="shared" si="5"/>
        <v>35</v>
      </c>
      <c r="K41" s="13">
        <f t="shared" ref="K41" si="6">IF(ISERROR((H41-I41)/I41), IF(I41=0,IF(H41&gt;0,1,IF(H41=0,0,((H41-I41)/I41)))),(H41-I41)/I41)</f>
        <v>0</v>
      </c>
    </row>
    <row r="42" spans="1:11" ht="15" customHeight="1" x14ac:dyDescent="0.2">
      <c r="A42" s="15">
        <f t="shared" si="2"/>
        <v>35</v>
      </c>
      <c r="B42" s="17" t="s">
        <v>39</v>
      </c>
      <c r="C42" s="25">
        <v>0</v>
      </c>
      <c r="D42" s="26">
        <f t="shared" si="3"/>
        <v>34</v>
      </c>
      <c r="E42" s="28">
        <v>0</v>
      </c>
      <c r="F42" s="26">
        <f t="shared" si="4"/>
        <v>35</v>
      </c>
      <c r="G42" s="13">
        <f t="shared" si="0"/>
        <v>0</v>
      </c>
      <c r="H42" s="11">
        <v>2</v>
      </c>
      <c r="I42" s="30">
        <v>75</v>
      </c>
      <c r="J42" s="26">
        <f t="shared" si="5"/>
        <v>27</v>
      </c>
      <c r="K42" s="13">
        <f t="shared" si="1"/>
        <v>-0.97333333333333338</v>
      </c>
    </row>
    <row r="43" spans="1:11" ht="15" customHeight="1" x14ac:dyDescent="0.2">
      <c r="A43" s="15">
        <f t="shared" si="2"/>
        <v>36</v>
      </c>
      <c r="B43" s="39" t="s">
        <v>44</v>
      </c>
      <c r="C43" s="40">
        <v>0</v>
      </c>
      <c r="D43" s="41">
        <f t="shared" si="3"/>
        <v>34</v>
      </c>
      <c r="E43" s="42">
        <v>0</v>
      </c>
      <c r="F43" s="41">
        <f t="shared" si="4"/>
        <v>35</v>
      </c>
      <c r="G43" s="43">
        <f t="shared" si="0"/>
        <v>0</v>
      </c>
      <c r="H43" s="44">
        <v>2</v>
      </c>
      <c r="I43" s="45">
        <v>0</v>
      </c>
      <c r="J43" s="41">
        <f t="shared" si="5"/>
        <v>40</v>
      </c>
      <c r="K43" s="43">
        <f t="shared" ref="K43" si="7">IF(ISERROR((H43-I43)/I43), IF(I43=0,IF(H43&gt;0,1,IF(H43=0,0,((H43-I43)/I43)))),(H43-I43)/I43)</f>
        <v>1</v>
      </c>
    </row>
    <row r="44" spans="1:11" ht="15" customHeight="1" x14ac:dyDescent="0.2">
      <c r="A44" s="15">
        <f t="shared" si="2"/>
        <v>37</v>
      </c>
      <c r="B44" s="39" t="s">
        <v>43</v>
      </c>
      <c r="C44" s="40">
        <v>0</v>
      </c>
      <c r="D44" s="41">
        <f t="shared" si="3"/>
        <v>34</v>
      </c>
      <c r="E44" s="42">
        <v>0</v>
      </c>
      <c r="F44" s="41">
        <f t="shared" si="4"/>
        <v>35</v>
      </c>
      <c r="G44" s="43">
        <f t="shared" ref="G44:G49" si="8">IF(ISERROR((C44-E44)/E44), IF(E44=0,IF(C44&gt;0,1,IF(C44=0,0,((C44-E44)/E44)))),(C44-E44)/E44)</f>
        <v>0</v>
      </c>
      <c r="H44" s="44">
        <v>2</v>
      </c>
      <c r="I44" s="45">
        <v>1</v>
      </c>
      <c r="J44" s="41">
        <f t="shared" si="5"/>
        <v>39</v>
      </c>
      <c r="K44" s="43">
        <f t="shared" ref="K44:K49" si="9">IF(ISERROR((H44-I44)/I44), IF(I44=0,IF(H44&gt;0,1,IF(H44=0,0,((H44-I44)/I44)))),(H44-I44)/I44)</f>
        <v>1</v>
      </c>
    </row>
    <row r="45" spans="1:11" ht="15" customHeight="1" x14ac:dyDescent="0.2">
      <c r="A45" s="15">
        <f t="shared" si="2"/>
        <v>38</v>
      </c>
      <c r="B45" s="39" t="s">
        <v>46</v>
      </c>
      <c r="C45" s="40">
        <v>0</v>
      </c>
      <c r="D45" s="41">
        <f t="shared" si="3"/>
        <v>34</v>
      </c>
      <c r="E45" s="42">
        <v>0</v>
      </c>
      <c r="F45" s="41">
        <f t="shared" si="4"/>
        <v>35</v>
      </c>
      <c r="G45" s="43">
        <f t="shared" si="8"/>
        <v>0</v>
      </c>
      <c r="H45" s="44">
        <v>1</v>
      </c>
      <c r="I45" s="45">
        <v>0</v>
      </c>
      <c r="J45" s="41">
        <f t="shared" ref="J45:J46" si="10">RANK(I45,$I$8:$I$49)</f>
        <v>40</v>
      </c>
      <c r="K45" s="43">
        <f t="shared" ref="K45:K46" si="11">IF(ISERROR((H45-I45)/I45), IF(I45=0,IF(H45&gt;0,1,IF(H45=0,0,((H45-I45)/I45)))),(H45-I45)/I45)</f>
        <v>1</v>
      </c>
    </row>
    <row r="46" spans="1:11" ht="15" customHeight="1" x14ac:dyDescent="0.2">
      <c r="A46" s="15">
        <f t="shared" si="2"/>
        <v>39</v>
      </c>
      <c r="B46" s="39" t="s">
        <v>47</v>
      </c>
      <c r="C46" s="40">
        <v>0</v>
      </c>
      <c r="D46" s="41">
        <f t="shared" si="3"/>
        <v>34</v>
      </c>
      <c r="E46" s="42">
        <v>1</v>
      </c>
      <c r="F46" s="41">
        <f t="shared" si="4"/>
        <v>33</v>
      </c>
      <c r="G46" s="43">
        <f t="shared" si="8"/>
        <v>-1</v>
      </c>
      <c r="H46" s="44">
        <v>1</v>
      </c>
      <c r="I46" s="45">
        <v>2</v>
      </c>
      <c r="J46" s="41">
        <f t="shared" si="10"/>
        <v>37</v>
      </c>
      <c r="K46" s="43">
        <f t="shared" si="11"/>
        <v>-0.5</v>
      </c>
    </row>
    <row r="47" spans="1:11" ht="15" customHeight="1" x14ac:dyDescent="0.2">
      <c r="A47" s="15">
        <f t="shared" si="2"/>
        <v>40</v>
      </c>
      <c r="B47" s="39" t="s">
        <v>45</v>
      </c>
      <c r="C47" s="40">
        <v>0</v>
      </c>
      <c r="D47" s="41">
        <f t="shared" si="3"/>
        <v>34</v>
      </c>
      <c r="E47" s="42">
        <v>0</v>
      </c>
      <c r="F47" s="41">
        <f t="shared" si="4"/>
        <v>35</v>
      </c>
      <c r="G47" s="43">
        <f t="shared" si="8"/>
        <v>0</v>
      </c>
      <c r="H47" s="44">
        <v>1</v>
      </c>
      <c r="I47" s="45">
        <v>0</v>
      </c>
      <c r="J47" s="41">
        <f t="shared" si="5"/>
        <v>40</v>
      </c>
      <c r="K47" s="43">
        <f t="shared" si="9"/>
        <v>1</v>
      </c>
    </row>
    <row r="48" spans="1:11" ht="15" customHeight="1" x14ac:dyDescent="0.2">
      <c r="A48" s="46">
        <f t="shared" si="2"/>
        <v>41</v>
      </c>
      <c r="B48" s="39" t="s">
        <v>31</v>
      </c>
      <c r="C48" s="40">
        <v>0</v>
      </c>
      <c r="D48" s="41">
        <f t="shared" si="3"/>
        <v>34</v>
      </c>
      <c r="E48" s="42">
        <v>0</v>
      </c>
      <c r="F48" s="41">
        <f t="shared" si="4"/>
        <v>35</v>
      </c>
      <c r="G48" s="43">
        <f t="shared" si="8"/>
        <v>0</v>
      </c>
      <c r="H48" s="44">
        <v>0</v>
      </c>
      <c r="I48" s="45">
        <v>8</v>
      </c>
      <c r="J48" s="41">
        <f t="shared" si="5"/>
        <v>34</v>
      </c>
      <c r="K48" s="43">
        <f t="shared" si="9"/>
        <v>-1</v>
      </c>
    </row>
    <row r="49" spans="1:11" ht="15" customHeight="1" thickBot="1" x14ac:dyDescent="0.25">
      <c r="A49" s="31">
        <f t="shared" si="2"/>
        <v>42</v>
      </c>
      <c r="B49" s="32" t="s">
        <v>48</v>
      </c>
      <c r="C49" s="33">
        <v>0</v>
      </c>
      <c r="D49" s="34">
        <f t="shared" si="3"/>
        <v>34</v>
      </c>
      <c r="E49" s="35">
        <v>0</v>
      </c>
      <c r="F49" s="34">
        <f t="shared" si="4"/>
        <v>35</v>
      </c>
      <c r="G49" s="36">
        <f t="shared" si="8"/>
        <v>0</v>
      </c>
      <c r="H49" s="37">
        <v>0</v>
      </c>
      <c r="I49" s="38">
        <v>3</v>
      </c>
      <c r="J49" s="34">
        <f t="shared" si="5"/>
        <v>35</v>
      </c>
      <c r="K49" s="36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2" priority="53" operator="lessThan">
      <formula>0</formula>
    </cfRule>
  </conditionalFormatting>
  <conditionalFormatting sqref="G44:G46 K44:K46">
    <cfRule type="cellIs" dxfId="1" priority="4" operator="lessThan">
      <formula>0</formula>
    </cfRule>
  </conditionalFormatting>
  <conditionalFormatting sqref="G47:G49 K47:K49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  <x14:conditionalFormatting xmlns:xm="http://schemas.microsoft.com/office/excel/2006/main">
          <x14:cfRule type="iconSet" priority="5" id="{F151D38E-CB2F-4919-981E-BE14353231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G44:G46</xm:sqref>
        </x14:conditionalFormatting>
        <x14:conditionalFormatting xmlns:xm="http://schemas.microsoft.com/office/excel/2006/main">
          <x14:cfRule type="iconSet" priority="6" id="{EBE6CFDA-8403-45DA-9C7F-B11AFA07B7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K44:K46</xm:sqref>
        </x14:conditionalFormatting>
        <x14:conditionalFormatting xmlns:xm="http://schemas.microsoft.com/office/excel/2006/main">
          <x14:cfRule type="iconSet" priority="2" id="{B77645B2-2533-4BBA-B305-042290B3B24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G47:G49</xm:sqref>
        </x14:conditionalFormatting>
        <x14:conditionalFormatting xmlns:xm="http://schemas.microsoft.com/office/excel/2006/main">
          <x14:cfRule type="iconSet" priority="3" id="{DE01F628-4664-443D-A75F-61F9509764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D1817_August18</vt:lpstr>
      <vt:lpstr>D1817_August18!Print_Area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2018-09-13T13:20:25Z</dcterms:modified>
</cp:coreProperties>
</file>