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740"/>
  </bookViews>
  <sheets>
    <sheet name="D1413_August14" sheetId="1" r:id="rId1"/>
  </sheets>
  <definedNames>
    <definedName name="_xlnm.Print_Area" localSheetId="0">D1413_August14!$A$1:$K$51</definedName>
  </definedNames>
  <calcPr calcId="125725"/>
</workbook>
</file>

<file path=xl/calcChain.xml><?xml version="1.0" encoding="utf-8"?>
<calcChain xmlns="http://schemas.openxmlformats.org/spreadsheetml/2006/main">
  <c r="I7" i="1"/>
  <c r="H7"/>
  <c r="E7"/>
  <c r="C7"/>
  <c r="J51"/>
  <c r="F51"/>
  <c r="D51"/>
  <c r="J50"/>
  <c r="F50"/>
  <c r="D50"/>
  <c r="J49"/>
  <c r="F49"/>
  <c r="D49"/>
  <c r="J48"/>
  <c r="F48"/>
  <c r="D48"/>
  <c r="J47"/>
  <c r="F47"/>
  <c r="D47"/>
  <c r="J46"/>
  <c r="F46"/>
  <c r="D46"/>
  <c r="J45"/>
  <c r="F45"/>
  <c r="D45"/>
  <c r="J44"/>
  <c r="F44"/>
  <c r="D44"/>
  <c r="J43"/>
  <c r="F43"/>
  <c r="D43"/>
  <c r="J42"/>
  <c r="F42"/>
  <c r="D42"/>
  <c r="J41"/>
  <c r="F41"/>
  <c r="D41"/>
  <c r="J40"/>
  <c r="F40"/>
  <c r="D40"/>
  <c r="J39"/>
  <c r="F39"/>
  <c r="D39"/>
  <c r="J38"/>
  <c r="F38"/>
  <c r="D38"/>
  <c r="J37"/>
  <c r="F37"/>
  <c r="D37"/>
  <c r="J36"/>
  <c r="F36"/>
  <c r="D36"/>
  <c r="J35"/>
  <c r="F35"/>
  <c r="D35"/>
  <c r="J34"/>
  <c r="F34"/>
  <c r="D34"/>
  <c r="J33"/>
  <c r="F33"/>
  <c r="D33"/>
  <c r="J32"/>
  <c r="F32"/>
  <c r="D32"/>
  <c r="J31"/>
  <c r="F31"/>
  <c r="D31"/>
  <c r="J30"/>
  <c r="F30"/>
  <c r="D30"/>
  <c r="J29"/>
  <c r="F29"/>
  <c r="D29"/>
  <c r="J28"/>
  <c r="F28"/>
  <c r="D28"/>
  <c r="J27"/>
  <c r="F27"/>
  <c r="D27"/>
  <c r="J26"/>
  <c r="F26"/>
  <c r="D26"/>
  <c r="J25"/>
  <c r="F25"/>
  <c r="D25"/>
  <c r="J24"/>
  <c r="F24"/>
  <c r="D24"/>
  <c r="J23"/>
  <c r="F23"/>
  <c r="D23"/>
  <c r="J22"/>
  <c r="F22"/>
  <c r="D22"/>
  <c r="J21"/>
  <c r="F21"/>
  <c r="D21"/>
  <c r="J20"/>
  <c r="F20"/>
  <c r="D20"/>
  <c r="J19"/>
  <c r="F19"/>
  <c r="D19"/>
  <c r="J18"/>
  <c r="F18"/>
  <c r="D18"/>
  <c r="J17"/>
  <c r="F17"/>
  <c r="D17"/>
  <c r="J16"/>
  <c r="F16"/>
  <c r="D16"/>
  <c r="J15"/>
  <c r="F15"/>
  <c r="D15"/>
  <c r="J14"/>
  <c r="F14"/>
  <c r="D14"/>
  <c r="J13"/>
  <c r="F13"/>
  <c r="D13"/>
  <c r="J12"/>
  <c r="F12"/>
  <c r="D12"/>
  <c r="J11"/>
  <c r="F11"/>
  <c r="D11"/>
  <c r="J10"/>
  <c r="F10"/>
  <c r="D10"/>
  <c r="J9"/>
  <c r="F9"/>
  <c r="D9"/>
  <c r="J8"/>
  <c r="F8"/>
  <c r="D8"/>
  <c r="A51"/>
  <c r="G51"/>
  <c r="K51"/>
  <c r="A49"/>
  <c r="A50" s="1"/>
  <c r="G49"/>
  <c r="K49"/>
  <c r="G50"/>
  <c r="K50"/>
  <c r="K48" l="1"/>
  <c r="G48"/>
  <c r="K47"/>
  <c r="G47"/>
  <c r="K46"/>
  <c r="G46"/>
  <c r="K45"/>
  <c r="G45"/>
  <c r="K44"/>
  <c r="G44"/>
  <c r="K43"/>
  <c r="G43"/>
  <c r="K42"/>
  <c r="G42"/>
  <c r="K41"/>
  <c r="G41"/>
  <c r="K40"/>
  <c r="G40"/>
  <c r="K39"/>
  <c r="G39"/>
  <c r="K38"/>
  <c r="G38"/>
  <c r="K37"/>
  <c r="G37"/>
  <c r="K36"/>
  <c r="G36"/>
  <c r="K35"/>
  <c r="G35"/>
  <c r="K34"/>
  <c r="G34"/>
  <c r="K33"/>
  <c r="G33"/>
  <c r="K32"/>
  <c r="G32"/>
  <c r="K31"/>
  <c r="G31"/>
  <c r="K30"/>
  <c r="G30"/>
  <c r="K29"/>
  <c r="G29"/>
  <c r="K28"/>
  <c r="G28"/>
  <c r="K27"/>
  <c r="G27"/>
  <c r="K26"/>
  <c r="G26"/>
  <c r="K25"/>
  <c r="G25"/>
  <c r="K24"/>
  <c r="G24"/>
  <c r="K23"/>
  <c r="G23"/>
  <c r="K22"/>
  <c r="G22"/>
  <c r="K21"/>
  <c r="G21"/>
  <c r="K20"/>
  <c r="G20"/>
  <c r="K19"/>
  <c r="G19"/>
  <c r="K18"/>
  <c r="G18"/>
  <c r="K17"/>
  <c r="G17"/>
  <c r="K16"/>
  <c r="G16"/>
  <c r="K15"/>
  <c r="G15"/>
  <c r="K14"/>
  <c r="G14"/>
  <c r="K13"/>
  <c r="G13"/>
  <c r="K12"/>
  <c r="G12"/>
  <c r="K11"/>
  <c r="G11"/>
  <c r="K10"/>
  <c r="G10"/>
  <c r="K9"/>
  <c r="G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K8"/>
  <c r="G8"/>
  <c r="K7"/>
  <c r="K6"/>
  <c r="G7" l="1"/>
</calcChain>
</file>

<file path=xl/sharedStrings.xml><?xml version="1.0" encoding="utf-8"?>
<sst xmlns="http://schemas.openxmlformats.org/spreadsheetml/2006/main" count="56" uniqueCount="56">
  <si>
    <t xml:space="preserve">ΕΤΗΣΙΕΣ ΤΑΞΙΝΟΜΗΣΕΙΣ ΕΠΙΒΑΤΙΚΩΝ ΟΧΗΜΑΤΩΝ </t>
  </si>
  <si>
    <t xml:space="preserve">PC  CAR'S REGISTRATIONS </t>
  </si>
  <si>
    <t>YTD</t>
  </si>
  <si>
    <t>Brand</t>
  </si>
  <si>
    <t>% D14/13</t>
  </si>
  <si>
    <t>Rank</t>
  </si>
  <si>
    <t>TOTAL</t>
  </si>
  <si>
    <t>TOYOTA</t>
  </si>
  <si>
    <t>NISSAN</t>
  </si>
  <si>
    <t>VOLKSWAGEN</t>
  </si>
  <si>
    <t>OPEL</t>
  </si>
  <si>
    <t>SUZUKI</t>
  </si>
  <si>
    <t>FORD</t>
  </si>
  <si>
    <t>CITROEN</t>
  </si>
  <si>
    <t>FIAT</t>
  </si>
  <si>
    <t>SKODA</t>
  </si>
  <si>
    <t>HYUNDAI</t>
  </si>
  <si>
    <t>AUDI</t>
  </si>
  <si>
    <t>BMW</t>
  </si>
  <si>
    <t>MERCEDES</t>
  </si>
  <si>
    <t>RENAULT</t>
  </si>
  <si>
    <t>SEAT</t>
  </si>
  <si>
    <t>VOLVO</t>
  </si>
  <si>
    <t>PEUGEOT</t>
  </si>
  <si>
    <t>KIA MOTORS</t>
  </si>
  <si>
    <t>CHEVROLET</t>
  </si>
  <si>
    <t>MINI</t>
  </si>
  <si>
    <t>LANCIA</t>
  </si>
  <si>
    <t>HONDA</t>
  </si>
  <si>
    <t>ALFA ROMEO</t>
  </si>
  <si>
    <t>DACIA</t>
  </si>
  <si>
    <t>MITSUBISHI</t>
  </si>
  <si>
    <t>SMART</t>
  </si>
  <si>
    <t>SUBARU</t>
  </si>
  <si>
    <t>MAZDA</t>
  </si>
  <si>
    <t>LEXUS</t>
  </si>
  <si>
    <t>ABARTH</t>
  </si>
  <si>
    <t>CHRYSLER</t>
  </si>
  <si>
    <t>LAND ROVER</t>
  </si>
  <si>
    <t>PORSCHE</t>
  </si>
  <si>
    <t>MOBITECNO</t>
  </si>
  <si>
    <t>DAIHATSU</t>
  </si>
  <si>
    <t>CHANGAN</t>
  </si>
  <si>
    <t>BENTLEY</t>
  </si>
  <si>
    <t>JAGUAR</t>
  </si>
  <si>
    <t>HX AUTO</t>
  </si>
  <si>
    <t>SAAB</t>
  </si>
  <si>
    <t>IVECO</t>
  </si>
  <si>
    <t>AUGUST '14 -YTD</t>
  </si>
  <si>
    <t>August '14</t>
  </si>
  <si>
    <t>August '13</t>
  </si>
  <si>
    <t>August '14-YTD</t>
  </si>
  <si>
    <t>August '13-YTD</t>
  </si>
  <si>
    <t>HOBBY</t>
  </si>
  <si>
    <t>C.I./ROLLERTEAM</t>
  </si>
  <si>
    <t>MASERATI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</si>
</sst>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\(#\)"/>
  </numFmts>
  <fonts count="12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4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9" fillId="2" borderId="1" xfId="2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3" fontId="9" fillId="0" borderId="3" xfId="0" applyNumberFormat="1" applyFont="1" applyFill="1" applyBorder="1" applyAlignment="1">
      <alignment horizontal="center" wrapText="1"/>
    </xf>
    <xf numFmtId="165" fontId="9" fillId="0" borderId="15" xfId="2" applyNumberFormat="1" applyFont="1" applyBorder="1" applyAlignment="1">
      <alignment horizontal="center"/>
    </xf>
    <xf numFmtId="3" fontId="10" fillId="0" borderId="4" xfId="0" applyNumberFormat="1" applyFont="1" applyFill="1" applyBorder="1" applyAlignment="1">
      <alignment horizontal="center" wrapText="1"/>
    </xf>
    <xf numFmtId="164" fontId="9" fillId="0" borderId="16" xfId="1" applyNumberFormat="1" applyFont="1" applyBorder="1" applyAlignment="1">
      <alignment horizontal="center"/>
    </xf>
    <xf numFmtId="3" fontId="9" fillId="2" borderId="0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wrapText="1"/>
    </xf>
    <xf numFmtId="0" fontId="9" fillId="2" borderId="18" xfId="2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2" borderId="8" xfId="2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65" fontId="9" fillId="0" borderId="11" xfId="2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164" fontId="9" fillId="0" borderId="9" xfId="1" applyNumberFormat="1" applyFont="1" applyBorder="1" applyAlignment="1">
      <alignment horizontal="center"/>
    </xf>
    <xf numFmtId="3" fontId="9" fillId="2" borderId="12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wrapText="1"/>
    </xf>
    <xf numFmtId="0" fontId="2" fillId="0" borderId="0" xfId="2" applyFont="1" applyBorder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2" applyFont="1" applyBorder="1"/>
    <xf numFmtId="0" fontId="11" fillId="0" borderId="0" xfId="2" applyFont="1"/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64"/>
  <sheetViews>
    <sheetView tabSelected="1" zoomScaleNormal="100" workbookViewId="0">
      <selection activeCell="A6" sqref="A6"/>
    </sheetView>
  </sheetViews>
  <sheetFormatPr defaultRowHeight="11.25"/>
  <cols>
    <col min="1" max="1" width="6.42578125" style="1" customWidth="1"/>
    <col min="2" max="2" width="20.28515625" style="1" customWidth="1"/>
    <col min="3" max="3" width="6.5703125" style="1" customWidth="1"/>
    <col min="4" max="4" width="4.42578125" style="1" bestFit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/>
    <row r="2" spans="1:11" ht="12" customHeight="1">
      <c r="A2" s="3" t="s">
        <v>48</v>
      </c>
      <c r="B2" s="4"/>
      <c r="C2" s="4"/>
      <c r="D2" s="4"/>
    </row>
    <row r="3" spans="1:11" ht="19.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9.5" customHeight="1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4.5" customHeight="1" thickBot="1">
      <c r="G5" s="2"/>
    </row>
    <row r="6" spans="1:11" ht="12.75" customHeight="1">
      <c r="A6" s="5" t="s">
        <v>2</v>
      </c>
      <c r="B6" s="6" t="s">
        <v>3</v>
      </c>
      <c r="C6" s="50" t="s">
        <v>49</v>
      </c>
      <c r="D6" s="51"/>
      <c r="E6" s="52" t="s">
        <v>50</v>
      </c>
      <c r="F6" s="53"/>
      <c r="G6" s="7" t="s">
        <v>4</v>
      </c>
      <c r="H6" s="8" t="s">
        <v>51</v>
      </c>
      <c r="I6" s="52" t="s">
        <v>52</v>
      </c>
      <c r="J6" s="53"/>
      <c r="K6" s="9" t="str">
        <f>G6</f>
        <v>% D14/13</v>
      </c>
    </row>
    <row r="7" spans="1:11" s="18" customFormat="1" ht="18.75" customHeight="1" thickBot="1">
      <c r="A7" s="10" t="s">
        <v>5</v>
      </c>
      <c r="B7" s="11" t="s">
        <v>6</v>
      </c>
      <c r="C7" s="47">
        <f>SUM(C8:C51)</f>
        <v>3693</v>
      </c>
      <c r="D7" s="48"/>
      <c r="E7" s="12">
        <f>SUM(E8:E51)</f>
        <v>3372</v>
      </c>
      <c r="F7" s="13"/>
      <c r="G7" s="14">
        <f t="shared" ref="G7" si="0">(C7-E7)/E7</f>
        <v>9.5195729537366547E-2</v>
      </c>
      <c r="H7" s="15">
        <f>SUM(H8:H51)</f>
        <v>48789</v>
      </c>
      <c r="I7" s="16">
        <f>SUM(I8:I51)</f>
        <v>40198</v>
      </c>
      <c r="J7" s="13"/>
      <c r="K7" s="17">
        <f t="shared" ref="K7" si="1">(H7-I7)/I7</f>
        <v>0.21371710035325139</v>
      </c>
    </row>
    <row r="8" spans="1:11" ht="12.75">
      <c r="A8" s="19">
        <v>1</v>
      </c>
      <c r="B8" s="20" t="s">
        <v>7</v>
      </c>
      <c r="C8" s="21">
        <v>427</v>
      </c>
      <c r="D8" s="22">
        <f>RANK(C8,$C$8:$C$51)</f>
        <v>1</v>
      </c>
      <c r="E8" s="23">
        <v>427</v>
      </c>
      <c r="F8" s="22">
        <f>RANK(E8,$E$8:$E$51)</f>
        <v>1</v>
      </c>
      <c r="G8" s="24">
        <f t="shared" ref="G8:G48" si="2">IF(ISERROR((C8-E8)/E8), IF(E8=0,IF(C8&gt;0,1,IF(C8=0,0,((C8-E8)/E8)))),(C8-E8)/E8)</f>
        <v>0</v>
      </c>
      <c r="H8" s="25">
        <v>5302</v>
      </c>
      <c r="I8" s="26">
        <v>4407</v>
      </c>
      <c r="J8" s="22">
        <f>RANK(I8,$I$8:$I$51)</f>
        <v>1</v>
      </c>
      <c r="K8" s="24">
        <f t="shared" ref="K8:K48" si="3">IF(ISERROR((H8-I8)/I8), IF(I8=0,IF(H8&gt;0,1,IF(H8=0,0,((H8-I8)/I8)))),(H8-I8)/I8)</f>
        <v>0.20308599954617654</v>
      </c>
    </row>
    <row r="9" spans="1:11" ht="12.75">
      <c r="A9" s="27">
        <f t="shared" ref="A9:A51" si="4">A8+1</f>
        <v>2</v>
      </c>
      <c r="B9" s="20" t="s">
        <v>8</v>
      </c>
      <c r="C9" s="28">
        <v>212</v>
      </c>
      <c r="D9" s="22">
        <f>RANK(C9,$C$8:$C$51)</f>
        <v>6</v>
      </c>
      <c r="E9" s="29">
        <v>156</v>
      </c>
      <c r="F9" s="22">
        <f>RANK(E9,$E$8:$E$51)</f>
        <v>9</v>
      </c>
      <c r="G9" s="24">
        <f t="shared" si="2"/>
        <v>0.35897435897435898</v>
      </c>
      <c r="H9" s="25">
        <v>4615</v>
      </c>
      <c r="I9" s="26">
        <v>2544</v>
      </c>
      <c r="J9" s="22">
        <f>RANK(I9,$I$8:$I$51)</f>
        <v>6</v>
      </c>
      <c r="K9" s="24">
        <f t="shared" si="3"/>
        <v>0.81407232704402521</v>
      </c>
    </row>
    <row r="10" spans="1:11" ht="12.75">
      <c r="A10" s="27">
        <f t="shared" si="4"/>
        <v>3</v>
      </c>
      <c r="B10" s="20" t="s">
        <v>9</v>
      </c>
      <c r="C10" s="28">
        <v>341</v>
      </c>
      <c r="D10" s="22">
        <f>RANK(C10,$C$8:$C$51)</f>
        <v>2</v>
      </c>
      <c r="E10" s="29">
        <v>335</v>
      </c>
      <c r="F10" s="22">
        <f>RANK(E10,$E$8:$E$51)</f>
        <v>2</v>
      </c>
      <c r="G10" s="24">
        <f t="shared" si="2"/>
        <v>1.7910447761194031E-2</v>
      </c>
      <c r="H10" s="25">
        <v>4449</v>
      </c>
      <c r="I10" s="26">
        <v>4192</v>
      </c>
      <c r="J10" s="22">
        <f>RANK(I10,$I$8:$I$51)</f>
        <v>2</v>
      </c>
      <c r="K10" s="24">
        <f t="shared" si="3"/>
        <v>6.1307251908396948E-2</v>
      </c>
    </row>
    <row r="11" spans="1:11" ht="12.75">
      <c r="A11" s="27">
        <f t="shared" si="4"/>
        <v>4</v>
      </c>
      <c r="B11" s="20" t="s">
        <v>10</v>
      </c>
      <c r="C11" s="28">
        <v>318</v>
      </c>
      <c r="D11" s="22">
        <f>RANK(C11,$C$8:$C$51)</f>
        <v>3</v>
      </c>
      <c r="E11" s="29">
        <v>312</v>
      </c>
      <c r="F11" s="22">
        <f>RANK(E11,$E$8:$E$51)</f>
        <v>3</v>
      </c>
      <c r="G11" s="24">
        <f t="shared" si="2"/>
        <v>1.9230769230769232E-2</v>
      </c>
      <c r="H11" s="25">
        <v>4415</v>
      </c>
      <c r="I11" s="26">
        <v>3808</v>
      </c>
      <c r="J11" s="22">
        <f>RANK(I11,$I$8:$I$51)</f>
        <v>3</v>
      </c>
      <c r="K11" s="24">
        <f t="shared" si="3"/>
        <v>0.15940126050420167</v>
      </c>
    </row>
    <row r="12" spans="1:11" ht="12.75">
      <c r="A12" s="27">
        <f t="shared" si="4"/>
        <v>5</v>
      </c>
      <c r="B12" s="20" t="s">
        <v>16</v>
      </c>
      <c r="C12" s="28">
        <v>291</v>
      </c>
      <c r="D12" s="22">
        <f>RANK(C12,$C$8:$C$51)</f>
        <v>4</v>
      </c>
      <c r="E12" s="29">
        <v>259</v>
      </c>
      <c r="F12" s="22">
        <f>RANK(E12,$E$8:$E$51)</f>
        <v>4</v>
      </c>
      <c r="G12" s="24">
        <f t="shared" si="2"/>
        <v>0.12355212355212356</v>
      </c>
      <c r="H12" s="25">
        <v>2917</v>
      </c>
      <c r="I12" s="26">
        <v>2881</v>
      </c>
      <c r="J12" s="22">
        <f>RANK(I12,$I$8:$I$51)</f>
        <v>4</v>
      </c>
      <c r="K12" s="24">
        <f t="shared" si="3"/>
        <v>1.2495661228740022E-2</v>
      </c>
    </row>
    <row r="13" spans="1:11" ht="12.75">
      <c r="A13" s="27">
        <f t="shared" si="4"/>
        <v>6</v>
      </c>
      <c r="B13" s="20" t="s">
        <v>14</v>
      </c>
      <c r="C13" s="28">
        <v>221</v>
      </c>
      <c r="D13" s="22">
        <f>RANK(C13,$C$8:$C$51)</f>
        <v>5</v>
      </c>
      <c r="E13" s="29">
        <v>178</v>
      </c>
      <c r="F13" s="22">
        <f>RANK(E13,$E$8:$E$51)</f>
        <v>8</v>
      </c>
      <c r="G13" s="24">
        <f t="shared" si="2"/>
        <v>0.24157303370786518</v>
      </c>
      <c r="H13" s="25">
        <v>2857</v>
      </c>
      <c r="I13" s="26">
        <v>2694</v>
      </c>
      <c r="J13" s="22">
        <f>RANK(I13,$I$8:$I$51)</f>
        <v>5</v>
      </c>
      <c r="K13" s="24">
        <f t="shared" si="3"/>
        <v>6.0504825538233109E-2</v>
      </c>
    </row>
    <row r="14" spans="1:11" ht="12.75">
      <c r="A14" s="27">
        <f t="shared" si="4"/>
        <v>7</v>
      </c>
      <c r="B14" s="20" t="s">
        <v>11</v>
      </c>
      <c r="C14" s="28">
        <v>202</v>
      </c>
      <c r="D14" s="22">
        <f>RANK(C14,$C$8:$C$51)</f>
        <v>8</v>
      </c>
      <c r="E14" s="29">
        <v>130</v>
      </c>
      <c r="F14" s="22">
        <f>RANK(E14,$E$8:$E$51)</f>
        <v>10</v>
      </c>
      <c r="G14" s="24">
        <f t="shared" si="2"/>
        <v>0.55384615384615388</v>
      </c>
      <c r="H14" s="25">
        <v>2622</v>
      </c>
      <c r="I14" s="26">
        <v>1618</v>
      </c>
      <c r="J14" s="22">
        <f>RANK(I14,$I$8:$I$51)</f>
        <v>10</v>
      </c>
      <c r="K14" s="24">
        <f t="shared" si="3"/>
        <v>0.62051915945611869</v>
      </c>
    </row>
    <row r="15" spans="1:11" ht="12.75">
      <c r="A15" s="27">
        <f t="shared" si="4"/>
        <v>8</v>
      </c>
      <c r="B15" s="20" t="s">
        <v>12</v>
      </c>
      <c r="C15" s="28">
        <v>211</v>
      </c>
      <c r="D15" s="22">
        <f>RANK(C15,$C$8:$C$51)</f>
        <v>7</v>
      </c>
      <c r="E15" s="29">
        <v>199</v>
      </c>
      <c r="F15" s="22">
        <f>RANK(E15,$E$8:$E$51)</f>
        <v>6</v>
      </c>
      <c r="G15" s="24">
        <f t="shared" si="2"/>
        <v>6.030150753768844E-2</v>
      </c>
      <c r="H15" s="25">
        <v>2560</v>
      </c>
      <c r="I15" s="26">
        <v>1683</v>
      </c>
      <c r="J15" s="22">
        <f>RANK(I15,$I$8:$I$51)</f>
        <v>9</v>
      </c>
      <c r="K15" s="24">
        <f t="shared" si="3"/>
        <v>0.52109328579916814</v>
      </c>
    </row>
    <row r="16" spans="1:11" ht="12.75">
      <c r="A16" s="27">
        <f t="shared" si="4"/>
        <v>9</v>
      </c>
      <c r="B16" s="20" t="s">
        <v>15</v>
      </c>
      <c r="C16" s="28">
        <v>179</v>
      </c>
      <c r="D16" s="22">
        <f>RANK(C16,$C$8:$C$51)</f>
        <v>10</v>
      </c>
      <c r="E16" s="29">
        <v>197</v>
      </c>
      <c r="F16" s="22">
        <f>RANK(E16,$E$8:$E$51)</f>
        <v>7</v>
      </c>
      <c r="G16" s="24">
        <f t="shared" si="2"/>
        <v>-9.1370558375634514E-2</v>
      </c>
      <c r="H16" s="25">
        <v>2453</v>
      </c>
      <c r="I16" s="26">
        <v>2400</v>
      </c>
      <c r="J16" s="22">
        <f>RANK(I16,$I$8:$I$51)</f>
        <v>7</v>
      </c>
      <c r="K16" s="24">
        <f t="shared" si="3"/>
        <v>2.2083333333333333E-2</v>
      </c>
    </row>
    <row r="17" spans="1:11" ht="12.75">
      <c r="A17" s="27">
        <f t="shared" si="4"/>
        <v>10</v>
      </c>
      <c r="B17" s="20" t="s">
        <v>13</v>
      </c>
      <c r="C17" s="28">
        <v>182</v>
      </c>
      <c r="D17" s="22">
        <f>RANK(C17,$C$8:$C$51)</f>
        <v>9</v>
      </c>
      <c r="E17" s="29">
        <v>203</v>
      </c>
      <c r="F17" s="22">
        <f>RANK(E17,$E$8:$E$51)</f>
        <v>5</v>
      </c>
      <c r="G17" s="24">
        <f t="shared" si="2"/>
        <v>-0.10344827586206896</v>
      </c>
      <c r="H17" s="25">
        <v>2268</v>
      </c>
      <c r="I17" s="26">
        <v>2395</v>
      </c>
      <c r="J17" s="22">
        <f>RANK(I17,$I$8:$I$51)</f>
        <v>8</v>
      </c>
      <c r="K17" s="24">
        <f t="shared" si="3"/>
        <v>-5.3027139874739039E-2</v>
      </c>
    </row>
    <row r="18" spans="1:11" ht="12.75">
      <c r="A18" s="27">
        <f t="shared" si="4"/>
        <v>11</v>
      </c>
      <c r="B18" s="20" t="s">
        <v>17</v>
      </c>
      <c r="C18" s="28">
        <v>150</v>
      </c>
      <c r="D18" s="22">
        <f>RANK(C18,$C$8:$C$51)</f>
        <v>12</v>
      </c>
      <c r="E18" s="29">
        <v>123</v>
      </c>
      <c r="F18" s="22">
        <f>RANK(E18,$E$8:$E$51)</f>
        <v>11</v>
      </c>
      <c r="G18" s="24">
        <f t="shared" si="2"/>
        <v>0.21951219512195122</v>
      </c>
      <c r="H18" s="25">
        <v>1718</v>
      </c>
      <c r="I18" s="26">
        <v>1196</v>
      </c>
      <c r="J18" s="22">
        <f>RANK(I18,$I$8:$I$51)</f>
        <v>12</v>
      </c>
      <c r="K18" s="24">
        <f t="shared" si="3"/>
        <v>0.43645484949832775</v>
      </c>
    </row>
    <row r="19" spans="1:11" ht="12.75">
      <c r="A19" s="27">
        <f t="shared" si="4"/>
        <v>12</v>
      </c>
      <c r="B19" s="20" t="s">
        <v>20</v>
      </c>
      <c r="C19" s="28">
        <v>103</v>
      </c>
      <c r="D19" s="22">
        <f>RANK(C19,$C$8:$C$51)</f>
        <v>14</v>
      </c>
      <c r="E19" s="29">
        <v>85</v>
      </c>
      <c r="F19" s="22">
        <f>RANK(E19,$E$8:$E$51)</f>
        <v>15</v>
      </c>
      <c r="G19" s="24">
        <f t="shared" si="2"/>
        <v>0.21176470588235294</v>
      </c>
      <c r="H19" s="25">
        <v>1594</v>
      </c>
      <c r="I19" s="26">
        <v>697</v>
      </c>
      <c r="J19" s="22">
        <f>RANK(I19,$I$8:$I$51)</f>
        <v>17</v>
      </c>
      <c r="K19" s="24">
        <f t="shared" si="3"/>
        <v>1.2869440459110473</v>
      </c>
    </row>
    <row r="20" spans="1:11" ht="12.75">
      <c r="A20" s="27">
        <f t="shared" si="4"/>
        <v>13</v>
      </c>
      <c r="B20" s="20" t="s">
        <v>19</v>
      </c>
      <c r="C20" s="28">
        <v>167</v>
      </c>
      <c r="D20" s="22">
        <f>RANK(C20,$C$8:$C$51)</f>
        <v>11</v>
      </c>
      <c r="E20" s="29">
        <v>103</v>
      </c>
      <c r="F20" s="22">
        <f>RANK(E20,$E$8:$E$51)</f>
        <v>13</v>
      </c>
      <c r="G20" s="24">
        <f t="shared" si="2"/>
        <v>0.62135922330097082</v>
      </c>
      <c r="H20" s="25">
        <v>1593</v>
      </c>
      <c r="I20" s="26">
        <v>1054</v>
      </c>
      <c r="J20" s="22">
        <f>RANK(I20,$I$8:$I$51)</f>
        <v>14</v>
      </c>
      <c r="K20" s="24">
        <f t="shared" si="3"/>
        <v>0.51138519924098669</v>
      </c>
    </row>
    <row r="21" spans="1:11" ht="12.75">
      <c r="A21" s="27">
        <f t="shared" si="4"/>
        <v>14</v>
      </c>
      <c r="B21" s="20" t="s">
        <v>21</v>
      </c>
      <c r="C21" s="28">
        <v>45</v>
      </c>
      <c r="D21" s="22">
        <f>RANK(C21,$C$8:$C$51)</f>
        <v>20</v>
      </c>
      <c r="E21" s="29">
        <v>79</v>
      </c>
      <c r="F21" s="22">
        <f>RANK(E21,$E$8:$E$51)</f>
        <v>16</v>
      </c>
      <c r="G21" s="24">
        <f t="shared" si="2"/>
        <v>-0.43037974683544306</v>
      </c>
      <c r="H21" s="25">
        <v>1563</v>
      </c>
      <c r="I21" s="26">
        <v>1505</v>
      </c>
      <c r="J21" s="22">
        <f>RANK(I21,$I$8:$I$51)</f>
        <v>11</v>
      </c>
      <c r="K21" s="24">
        <f t="shared" si="3"/>
        <v>3.8538205980066444E-2</v>
      </c>
    </row>
    <row r="22" spans="1:11" ht="12.75">
      <c r="A22" s="27">
        <f t="shared" si="4"/>
        <v>15</v>
      </c>
      <c r="B22" s="20" t="s">
        <v>18</v>
      </c>
      <c r="C22" s="28">
        <v>113</v>
      </c>
      <c r="D22" s="22">
        <f>RANK(C22,$C$8:$C$51)</f>
        <v>13</v>
      </c>
      <c r="E22" s="29">
        <v>104</v>
      </c>
      <c r="F22" s="22">
        <f>RANK(E22,$E$8:$E$51)</f>
        <v>12</v>
      </c>
      <c r="G22" s="24">
        <f t="shared" si="2"/>
        <v>8.6538461538461536E-2</v>
      </c>
      <c r="H22" s="25">
        <v>1458</v>
      </c>
      <c r="I22" s="26">
        <v>1037</v>
      </c>
      <c r="J22" s="22">
        <f>RANK(I22,$I$8:$I$51)</f>
        <v>15</v>
      </c>
      <c r="K22" s="24">
        <f t="shared" si="3"/>
        <v>0.40597878495660561</v>
      </c>
    </row>
    <row r="23" spans="1:11" ht="12.75">
      <c r="A23" s="27">
        <f t="shared" si="4"/>
        <v>16</v>
      </c>
      <c r="B23" s="20" t="s">
        <v>23</v>
      </c>
      <c r="C23" s="28">
        <v>92</v>
      </c>
      <c r="D23" s="22">
        <f>RANK(C23,$C$8:$C$51)</f>
        <v>17</v>
      </c>
      <c r="E23" s="29">
        <v>53</v>
      </c>
      <c r="F23" s="22">
        <f>RANK(E23,$E$8:$E$51)</f>
        <v>17</v>
      </c>
      <c r="G23" s="24">
        <f t="shared" si="2"/>
        <v>0.73584905660377353</v>
      </c>
      <c r="H23" s="25">
        <v>1133</v>
      </c>
      <c r="I23" s="26">
        <v>1124</v>
      </c>
      <c r="J23" s="22">
        <f>RANK(I23,$I$8:$I$51)</f>
        <v>13</v>
      </c>
      <c r="K23" s="24">
        <f t="shared" si="3"/>
        <v>8.0071174377224202E-3</v>
      </c>
    </row>
    <row r="24" spans="1:11" ht="12.75">
      <c r="A24" s="27">
        <f t="shared" si="4"/>
        <v>17</v>
      </c>
      <c r="B24" s="20" t="s">
        <v>22</v>
      </c>
      <c r="C24" s="28">
        <v>98</v>
      </c>
      <c r="D24" s="22">
        <f>RANK(C24,$C$8:$C$51)</f>
        <v>15</v>
      </c>
      <c r="E24" s="29">
        <v>93</v>
      </c>
      <c r="F24" s="22">
        <f>RANK(E24,$E$8:$E$51)</f>
        <v>14</v>
      </c>
      <c r="G24" s="24">
        <f t="shared" si="2"/>
        <v>5.3763440860215055E-2</v>
      </c>
      <c r="H24" s="25">
        <v>1115</v>
      </c>
      <c r="I24" s="26">
        <v>886</v>
      </c>
      <c r="J24" s="22">
        <f>RANK(I24,$I$8:$I$51)</f>
        <v>16</v>
      </c>
      <c r="K24" s="24">
        <f t="shared" si="3"/>
        <v>0.2584650112866817</v>
      </c>
    </row>
    <row r="25" spans="1:11" ht="12.75">
      <c r="A25" s="27">
        <f t="shared" si="4"/>
        <v>18</v>
      </c>
      <c r="B25" s="20" t="s">
        <v>24</v>
      </c>
      <c r="C25" s="28">
        <v>96</v>
      </c>
      <c r="D25" s="22">
        <f>RANK(C25,$C$8:$C$51)</f>
        <v>16</v>
      </c>
      <c r="E25" s="29">
        <v>50</v>
      </c>
      <c r="F25" s="22">
        <f>RANK(E25,$E$8:$E$51)</f>
        <v>18</v>
      </c>
      <c r="G25" s="24">
        <f t="shared" si="2"/>
        <v>0.92</v>
      </c>
      <c r="H25" s="25">
        <v>877</v>
      </c>
      <c r="I25" s="26">
        <v>693</v>
      </c>
      <c r="J25" s="22">
        <f>RANK(I25,$I$8:$I$51)</f>
        <v>18</v>
      </c>
      <c r="K25" s="24">
        <f t="shared" si="3"/>
        <v>0.26551226551226553</v>
      </c>
    </row>
    <row r="26" spans="1:11" ht="12.75">
      <c r="A26" s="27">
        <f t="shared" si="4"/>
        <v>19</v>
      </c>
      <c r="B26" s="20" t="s">
        <v>25</v>
      </c>
      <c r="C26" s="28">
        <v>9</v>
      </c>
      <c r="D26" s="22">
        <f>RANK(C26,$C$8:$C$51)</f>
        <v>25</v>
      </c>
      <c r="E26" s="29">
        <v>36</v>
      </c>
      <c r="F26" s="22">
        <f>RANK(E26,$E$8:$E$51)</f>
        <v>22</v>
      </c>
      <c r="G26" s="24">
        <f t="shared" si="2"/>
        <v>-0.75</v>
      </c>
      <c r="H26" s="25">
        <v>580</v>
      </c>
      <c r="I26" s="26">
        <v>515</v>
      </c>
      <c r="J26" s="22">
        <f>RANK(I26,$I$8:$I$51)</f>
        <v>20</v>
      </c>
      <c r="K26" s="24">
        <f t="shared" si="3"/>
        <v>0.12621359223300971</v>
      </c>
    </row>
    <row r="27" spans="1:11" ht="12.75">
      <c r="A27" s="27">
        <f t="shared" si="4"/>
        <v>20</v>
      </c>
      <c r="B27" s="20" t="s">
        <v>26</v>
      </c>
      <c r="C27" s="28">
        <v>63</v>
      </c>
      <c r="D27" s="22">
        <f>RANK(C27,$C$8:$C$51)</f>
        <v>18</v>
      </c>
      <c r="E27" s="29">
        <v>34</v>
      </c>
      <c r="F27" s="22">
        <f>RANK(E27,$E$8:$E$51)</f>
        <v>23</v>
      </c>
      <c r="G27" s="24">
        <f t="shared" si="2"/>
        <v>0.8529411764705882</v>
      </c>
      <c r="H27" s="25">
        <v>556</v>
      </c>
      <c r="I27" s="26">
        <v>363</v>
      </c>
      <c r="J27" s="22">
        <f>RANK(I27,$I$8:$I$51)</f>
        <v>23</v>
      </c>
      <c r="K27" s="24">
        <f t="shared" si="3"/>
        <v>0.5316804407713499</v>
      </c>
    </row>
    <row r="28" spans="1:11" ht="12.75">
      <c r="A28" s="27">
        <f t="shared" si="4"/>
        <v>21</v>
      </c>
      <c r="B28" s="20" t="s">
        <v>28</v>
      </c>
      <c r="C28" s="28">
        <v>24</v>
      </c>
      <c r="D28" s="22">
        <f>RANK(C28,$C$8:$C$51)</f>
        <v>22</v>
      </c>
      <c r="E28" s="29">
        <v>30</v>
      </c>
      <c r="F28" s="22">
        <f>RANK(E28,$E$8:$E$51)</f>
        <v>24</v>
      </c>
      <c r="G28" s="24">
        <f t="shared" si="2"/>
        <v>-0.2</v>
      </c>
      <c r="H28" s="25">
        <v>428</v>
      </c>
      <c r="I28" s="26">
        <v>436</v>
      </c>
      <c r="J28" s="22">
        <f>RANK(I28,$I$8:$I$51)</f>
        <v>22</v>
      </c>
      <c r="K28" s="24">
        <f t="shared" si="3"/>
        <v>-1.834862385321101E-2</v>
      </c>
    </row>
    <row r="29" spans="1:11" ht="12.75">
      <c r="A29" s="27">
        <f t="shared" si="4"/>
        <v>22</v>
      </c>
      <c r="B29" s="20" t="s">
        <v>29</v>
      </c>
      <c r="C29" s="28">
        <v>47</v>
      </c>
      <c r="D29" s="22">
        <f>RANK(C29,$C$8:$C$51)</f>
        <v>19</v>
      </c>
      <c r="E29" s="29">
        <v>45</v>
      </c>
      <c r="F29" s="22">
        <f>RANK(E29,$E$8:$E$51)</f>
        <v>21</v>
      </c>
      <c r="G29" s="24">
        <f t="shared" si="2"/>
        <v>4.4444444444444446E-2</v>
      </c>
      <c r="H29" s="25">
        <v>424</v>
      </c>
      <c r="I29" s="26">
        <v>469</v>
      </c>
      <c r="J29" s="22">
        <f>RANK(I29,$I$8:$I$51)</f>
        <v>21</v>
      </c>
      <c r="K29" s="24">
        <f t="shared" si="3"/>
        <v>-9.5948827292110878E-2</v>
      </c>
    </row>
    <row r="30" spans="1:11" ht="12.75">
      <c r="A30" s="27">
        <f t="shared" si="4"/>
        <v>23</v>
      </c>
      <c r="B30" s="20" t="s">
        <v>27</v>
      </c>
      <c r="C30" s="28">
        <v>22</v>
      </c>
      <c r="D30" s="22">
        <f>RANK(C30,$C$8:$C$51)</f>
        <v>23</v>
      </c>
      <c r="E30" s="29">
        <v>49</v>
      </c>
      <c r="F30" s="22">
        <f>RANK(E30,$E$8:$E$51)</f>
        <v>19</v>
      </c>
      <c r="G30" s="24">
        <f t="shared" si="2"/>
        <v>-0.55102040816326525</v>
      </c>
      <c r="H30" s="25">
        <v>414</v>
      </c>
      <c r="I30" s="26">
        <v>618</v>
      </c>
      <c r="J30" s="22">
        <f>RANK(I30,$I$8:$I$51)</f>
        <v>19</v>
      </c>
      <c r="K30" s="24">
        <f t="shared" si="3"/>
        <v>-0.3300970873786408</v>
      </c>
    </row>
    <row r="31" spans="1:11" ht="12.75">
      <c r="A31" s="27">
        <f t="shared" si="4"/>
        <v>24</v>
      </c>
      <c r="B31" s="20" t="s">
        <v>30</v>
      </c>
      <c r="C31" s="28">
        <v>39</v>
      </c>
      <c r="D31" s="22">
        <f>RANK(C31,$C$8:$C$51)</f>
        <v>21</v>
      </c>
      <c r="E31" s="29">
        <v>49</v>
      </c>
      <c r="F31" s="22">
        <f>RANK(E31,$E$8:$E$51)</f>
        <v>19</v>
      </c>
      <c r="G31" s="24">
        <f t="shared" si="2"/>
        <v>-0.20408163265306123</v>
      </c>
      <c r="H31" s="25">
        <v>380</v>
      </c>
      <c r="I31" s="26">
        <v>200</v>
      </c>
      <c r="J31" s="22">
        <f>RANK(I31,$I$8:$I$51)</f>
        <v>26</v>
      </c>
      <c r="K31" s="24">
        <f t="shared" si="3"/>
        <v>0.9</v>
      </c>
    </row>
    <row r="32" spans="1:11" ht="12.75">
      <c r="A32" s="27">
        <f t="shared" si="4"/>
        <v>25</v>
      </c>
      <c r="B32" s="20" t="s">
        <v>31</v>
      </c>
      <c r="C32" s="28">
        <v>18</v>
      </c>
      <c r="D32" s="22">
        <f>RANK(C32,$C$8:$C$51)</f>
        <v>24</v>
      </c>
      <c r="E32" s="29">
        <v>20</v>
      </c>
      <c r="F32" s="22">
        <f>RANK(E32,$E$8:$E$51)</f>
        <v>25</v>
      </c>
      <c r="G32" s="24">
        <f t="shared" si="2"/>
        <v>-0.1</v>
      </c>
      <c r="H32" s="25">
        <v>193</v>
      </c>
      <c r="I32" s="26">
        <v>259</v>
      </c>
      <c r="J32" s="22">
        <f>RANK(I32,$I$8:$I$51)</f>
        <v>24</v>
      </c>
      <c r="K32" s="24">
        <f t="shared" si="3"/>
        <v>-0.25482625482625482</v>
      </c>
    </row>
    <row r="33" spans="1:11" ht="12.75">
      <c r="A33" s="27">
        <f t="shared" si="4"/>
        <v>26</v>
      </c>
      <c r="B33" s="20" t="s">
        <v>32</v>
      </c>
      <c r="C33" s="28">
        <v>5</v>
      </c>
      <c r="D33" s="22">
        <f>RANK(C33,$C$8:$C$51)</f>
        <v>27</v>
      </c>
      <c r="E33" s="29">
        <v>16</v>
      </c>
      <c r="F33" s="22">
        <f>RANK(E33,$E$8:$E$51)</f>
        <v>26</v>
      </c>
      <c r="G33" s="24">
        <f t="shared" si="2"/>
        <v>-0.6875</v>
      </c>
      <c r="H33" s="25">
        <v>110</v>
      </c>
      <c r="I33" s="26">
        <v>230</v>
      </c>
      <c r="J33" s="22">
        <f>RANK(I33,$I$8:$I$51)</f>
        <v>25</v>
      </c>
      <c r="K33" s="24">
        <f t="shared" si="3"/>
        <v>-0.52173913043478259</v>
      </c>
    </row>
    <row r="34" spans="1:11" ht="12.75">
      <c r="A34" s="27">
        <f t="shared" si="4"/>
        <v>27</v>
      </c>
      <c r="B34" s="20" t="s">
        <v>33</v>
      </c>
      <c r="C34" s="28">
        <v>4</v>
      </c>
      <c r="D34" s="22">
        <f>RANK(C34,$C$8:$C$51)</f>
        <v>28</v>
      </c>
      <c r="E34" s="29">
        <v>0</v>
      </c>
      <c r="F34" s="22">
        <f>RANK(E34,$E$8:$E$51)</f>
        <v>32</v>
      </c>
      <c r="G34" s="24">
        <f t="shared" si="2"/>
        <v>1</v>
      </c>
      <c r="H34" s="25">
        <v>56</v>
      </c>
      <c r="I34" s="26">
        <v>18</v>
      </c>
      <c r="J34" s="22">
        <f>RANK(I34,$I$8:$I$51)</f>
        <v>30</v>
      </c>
      <c r="K34" s="24">
        <f t="shared" si="3"/>
        <v>2.1111111111111112</v>
      </c>
    </row>
    <row r="35" spans="1:11" ht="12.75">
      <c r="A35" s="27">
        <f t="shared" si="4"/>
        <v>28</v>
      </c>
      <c r="B35" s="20" t="s">
        <v>35</v>
      </c>
      <c r="C35" s="28">
        <v>7</v>
      </c>
      <c r="D35" s="22">
        <f>RANK(C35,$C$8:$C$51)</f>
        <v>26</v>
      </c>
      <c r="E35" s="29">
        <v>1</v>
      </c>
      <c r="F35" s="22">
        <f>RANK(E35,$E$8:$E$51)</f>
        <v>29</v>
      </c>
      <c r="G35" s="24">
        <f t="shared" si="2"/>
        <v>6</v>
      </c>
      <c r="H35" s="25">
        <v>34</v>
      </c>
      <c r="I35" s="26">
        <v>17</v>
      </c>
      <c r="J35" s="22">
        <f>RANK(I35,$I$8:$I$51)</f>
        <v>32</v>
      </c>
      <c r="K35" s="24">
        <f t="shared" si="3"/>
        <v>1</v>
      </c>
    </row>
    <row r="36" spans="1:11" ht="12.75">
      <c r="A36" s="27">
        <f t="shared" si="4"/>
        <v>29</v>
      </c>
      <c r="B36" s="20" t="s">
        <v>34</v>
      </c>
      <c r="C36" s="28">
        <v>0</v>
      </c>
      <c r="D36" s="22">
        <f>RANK(C36,$C$8:$C$51)</f>
        <v>33</v>
      </c>
      <c r="E36" s="29">
        <v>0</v>
      </c>
      <c r="F36" s="22">
        <f>RANK(E36,$E$8:$E$51)</f>
        <v>32</v>
      </c>
      <c r="G36" s="24">
        <f t="shared" si="2"/>
        <v>0</v>
      </c>
      <c r="H36" s="25">
        <v>25</v>
      </c>
      <c r="I36" s="26">
        <v>48</v>
      </c>
      <c r="J36" s="22">
        <f>RANK(I36,$I$8:$I$51)</f>
        <v>28</v>
      </c>
      <c r="K36" s="24">
        <f t="shared" si="3"/>
        <v>-0.47916666666666669</v>
      </c>
    </row>
    <row r="37" spans="1:11" ht="12.75">
      <c r="A37" s="27">
        <f t="shared" si="4"/>
        <v>30</v>
      </c>
      <c r="B37" s="20" t="s">
        <v>36</v>
      </c>
      <c r="C37" s="28">
        <v>2</v>
      </c>
      <c r="D37" s="22">
        <f>RANK(C37,$C$8:$C$51)</f>
        <v>30</v>
      </c>
      <c r="E37" s="29">
        <v>2</v>
      </c>
      <c r="F37" s="22">
        <f>RANK(E37,$E$8:$E$51)</f>
        <v>27</v>
      </c>
      <c r="G37" s="24">
        <f t="shared" si="2"/>
        <v>0</v>
      </c>
      <c r="H37" s="25">
        <v>23</v>
      </c>
      <c r="I37" s="26">
        <v>18</v>
      </c>
      <c r="J37" s="22">
        <f>RANK(I37,$I$8:$I$51)</f>
        <v>30</v>
      </c>
      <c r="K37" s="24">
        <f t="shared" si="3"/>
        <v>0.27777777777777779</v>
      </c>
    </row>
    <row r="38" spans="1:11" ht="12.75">
      <c r="A38" s="27">
        <f t="shared" si="4"/>
        <v>31</v>
      </c>
      <c r="B38" s="20" t="s">
        <v>37</v>
      </c>
      <c r="C38" s="28">
        <v>3</v>
      </c>
      <c r="D38" s="22">
        <f>RANK(C38,$C$8:$C$51)</f>
        <v>29</v>
      </c>
      <c r="E38" s="29">
        <v>2</v>
      </c>
      <c r="F38" s="22">
        <f>RANK(E38,$E$8:$E$51)</f>
        <v>27</v>
      </c>
      <c r="G38" s="24">
        <f t="shared" si="2"/>
        <v>0.5</v>
      </c>
      <c r="H38" s="25">
        <v>20</v>
      </c>
      <c r="I38" s="26">
        <v>17</v>
      </c>
      <c r="J38" s="22">
        <f>RANK(I38,$I$8:$I$51)</f>
        <v>32</v>
      </c>
      <c r="K38" s="24">
        <f t="shared" si="3"/>
        <v>0.17647058823529413</v>
      </c>
    </row>
    <row r="39" spans="1:11" ht="12.75">
      <c r="A39" s="27">
        <f t="shared" si="4"/>
        <v>32</v>
      </c>
      <c r="B39" s="20" t="s">
        <v>38</v>
      </c>
      <c r="C39" s="28">
        <v>1</v>
      </c>
      <c r="D39" s="22">
        <f>RANK(C39,$C$8:$C$51)</f>
        <v>31</v>
      </c>
      <c r="E39" s="29">
        <v>0</v>
      </c>
      <c r="F39" s="22">
        <f>RANK(E39,$E$8:$E$51)</f>
        <v>32</v>
      </c>
      <c r="G39" s="24">
        <f t="shared" si="2"/>
        <v>1</v>
      </c>
      <c r="H39" s="25">
        <v>19</v>
      </c>
      <c r="I39" s="26">
        <v>19</v>
      </c>
      <c r="J39" s="22">
        <f>RANK(I39,$I$8:$I$51)</f>
        <v>29</v>
      </c>
      <c r="K39" s="24">
        <f t="shared" si="3"/>
        <v>0</v>
      </c>
    </row>
    <row r="40" spans="1:11" ht="12.75">
      <c r="A40" s="27">
        <f t="shared" si="4"/>
        <v>33</v>
      </c>
      <c r="B40" s="20" t="s">
        <v>39</v>
      </c>
      <c r="C40" s="28">
        <v>0</v>
      </c>
      <c r="D40" s="22">
        <f>RANK(C40,$C$8:$C$51)</f>
        <v>33</v>
      </c>
      <c r="E40" s="29">
        <v>1</v>
      </c>
      <c r="F40" s="22">
        <f>RANK(E40,$E$8:$E$51)</f>
        <v>29</v>
      </c>
      <c r="G40" s="24">
        <f t="shared" si="2"/>
        <v>-1</v>
      </c>
      <c r="H40" s="25">
        <v>9</v>
      </c>
      <c r="I40" s="26">
        <v>7</v>
      </c>
      <c r="J40" s="22">
        <f>RANK(I40,$I$8:$I$51)</f>
        <v>34</v>
      </c>
      <c r="K40" s="24">
        <f t="shared" si="3"/>
        <v>0.2857142857142857</v>
      </c>
    </row>
    <row r="41" spans="1:11" ht="12.75">
      <c r="A41" s="27">
        <f t="shared" si="4"/>
        <v>34</v>
      </c>
      <c r="B41" s="20" t="s">
        <v>44</v>
      </c>
      <c r="C41" s="28">
        <v>0</v>
      </c>
      <c r="D41" s="22">
        <f>RANK(C41,$C$8:$C$51)</f>
        <v>33</v>
      </c>
      <c r="E41" s="29">
        <v>0</v>
      </c>
      <c r="F41" s="22">
        <f>RANK(E41,$E$8:$E$51)</f>
        <v>32</v>
      </c>
      <c r="G41" s="24">
        <f t="shared" si="2"/>
        <v>0</v>
      </c>
      <c r="H41" s="25">
        <v>2</v>
      </c>
      <c r="I41" s="26">
        <v>0</v>
      </c>
      <c r="J41" s="22">
        <f>RANK(I41,$I$8:$I$51)</f>
        <v>41</v>
      </c>
      <c r="K41" s="24">
        <f t="shared" si="3"/>
        <v>1</v>
      </c>
    </row>
    <row r="42" spans="1:11" ht="12.75">
      <c r="A42" s="27">
        <f t="shared" si="4"/>
        <v>35</v>
      </c>
      <c r="B42" s="20" t="s">
        <v>41</v>
      </c>
      <c r="C42" s="28">
        <v>0</v>
      </c>
      <c r="D42" s="22">
        <f>RANK(C42,$C$8:$C$51)</f>
        <v>33</v>
      </c>
      <c r="E42" s="29">
        <v>0</v>
      </c>
      <c r="F42" s="22">
        <f>RANK(E42,$E$8:$E$51)</f>
        <v>32</v>
      </c>
      <c r="G42" s="24">
        <f t="shared" si="2"/>
        <v>0</v>
      </c>
      <c r="H42" s="25">
        <v>2</v>
      </c>
      <c r="I42" s="26">
        <v>141</v>
      </c>
      <c r="J42" s="22">
        <f>RANK(I42,$I$8:$I$51)</f>
        <v>27</v>
      </c>
      <c r="K42" s="24">
        <f t="shared" si="3"/>
        <v>-0.98581560283687941</v>
      </c>
    </row>
    <row r="43" spans="1:11" ht="12.75">
      <c r="A43" s="27">
        <f t="shared" si="4"/>
        <v>36</v>
      </c>
      <c r="B43" s="20" t="s">
        <v>40</v>
      </c>
      <c r="C43" s="28">
        <v>0</v>
      </c>
      <c r="D43" s="22">
        <f>RANK(C43,$C$8:$C$51)</f>
        <v>33</v>
      </c>
      <c r="E43" s="29">
        <v>0</v>
      </c>
      <c r="F43" s="22">
        <f>RANK(E43,$E$8:$E$51)</f>
        <v>32</v>
      </c>
      <c r="G43" s="24">
        <f t="shared" si="2"/>
        <v>0</v>
      </c>
      <c r="H43" s="25">
        <v>2</v>
      </c>
      <c r="I43" s="26">
        <v>0</v>
      </c>
      <c r="J43" s="22">
        <f>RANK(I43,$I$8:$I$51)</f>
        <v>41</v>
      </c>
      <c r="K43" s="24">
        <f t="shared" si="3"/>
        <v>1</v>
      </c>
    </row>
    <row r="44" spans="1:11" ht="12.75">
      <c r="A44" s="27">
        <f t="shared" si="4"/>
        <v>37</v>
      </c>
      <c r="B44" s="20" t="s">
        <v>42</v>
      </c>
      <c r="C44" s="28">
        <v>0</v>
      </c>
      <c r="D44" s="22">
        <f>RANK(C44,$C$8:$C$51)</f>
        <v>33</v>
      </c>
      <c r="E44" s="29">
        <v>0</v>
      </c>
      <c r="F44" s="22">
        <f>RANK(E44,$E$8:$E$51)</f>
        <v>32</v>
      </c>
      <c r="G44" s="24">
        <f t="shared" si="2"/>
        <v>0</v>
      </c>
      <c r="H44" s="25">
        <v>1</v>
      </c>
      <c r="I44" s="26">
        <v>0</v>
      </c>
      <c r="J44" s="22">
        <f>RANK(I44,$I$8:$I$51)</f>
        <v>41</v>
      </c>
      <c r="K44" s="24">
        <f t="shared" si="3"/>
        <v>1</v>
      </c>
    </row>
    <row r="45" spans="1:11" ht="12.75">
      <c r="A45" s="27">
        <f t="shared" si="4"/>
        <v>38</v>
      </c>
      <c r="B45" s="20" t="s">
        <v>43</v>
      </c>
      <c r="C45" s="30">
        <v>0</v>
      </c>
      <c r="D45" s="22">
        <f>RANK(C45,$C$8:$C$51)</f>
        <v>33</v>
      </c>
      <c r="E45" s="31">
        <v>0</v>
      </c>
      <c r="F45" s="22">
        <f>RANK(E45,$E$8:$E$51)</f>
        <v>32</v>
      </c>
      <c r="G45" s="24">
        <f t="shared" si="2"/>
        <v>0</v>
      </c>
      <c r="H45" s="25">
        <v>1</v>
      </c>
      <c r="I45" s="26">
        <v>1</v>
      </c>
      <c r="J45" s="22">
        <f>RANK(I45,$I$8:$I$51)</f>
        <v>36</v>
      </c>
      <c r="K45" s="24">
        <f t="shared" si="3"/>
        <v>0</v>
      </c>
    </row>
    <row r="46" spans="1:11" ht="12.75">
      <c r="A46" s="27">
        <f t="shared" si="4"/>
        <v>39</v>
      </c>
      <c r="B46" s="20" t="s">
        <v>55</v>
      </c>
      <c r="C46" s="30">
        <v>1</v>
      </c>
      <c r="D46" s="22">
        <f>RANK(C46,$C$8:$C$51)</f>
        <v>31</v>
      </c>
      <c r="E46" s="31">
        <v>0</v>
      </c>
      <c r="F46" s="22">
        <f>RANK(E46,$E$8:$E$51)</f>
        <v>32</v>
      </c>
      <c r="G46" s="24">
        <f t="shared" si="2"/>
        <v>1</v>
      </c>
      <c r="H46" s="25">
        <v>1</v>
      </c>
      <c r="I46" s="26">
        <v>0</v>
      </c>
      <c r="J46" s="22">
        <f>RANK(I46,$I$8:$I$51)</f>
        <v>41</v>
      </c>
      <c r="K46" s="24">
        <f t="shared" si="3"/>
        <v>1</v>
      </c>
    </row>
    <row r="47" spans="1:11" ht="12.75">
      <c r="A47" s="27">
        <f t="shared" si="4"/>
        <v>40</v>
      </c>
      <c r="B47" s="20" t="s">
        <v>53</v>
      </c>
      <c r="C47" s="30">
        <v>0</v>
      </c>
      <c r="D47" s="22">
        <f>RANK(C47,$C$8:$C$51)</f>
        <v>33</v>
      </c>
      <c r="E47" s="31">
        <v>1</v>
      </c>
      <c r="F47" s="22">
        <f>RANK(E47,$E$8:$E$51)</f>
        <v>29</v>
      </c>
      <c r="G47" s="24">
        <f t="shared" si="2"/>
        <v>-1</v>
      </c>
      <c r="H47" s="25">
        <v>0</v>
      </c>
      <c r="I47" s="26">
        <v>1</v>
      </c>
      <c r="J47" s="22">
        <f>RANK(I47,$I$8:$I$51)</f>
        <v>36</v>
      </c>
      <c r="K47" s="24">
        <f t="shared" si="3"/>
        <v>-1</v>
      </c>
    </row>
    <row r="48" spans="1:11" ht="12.75">
      <c r="A48" s="27">
        <f t="shared" si="4"/>
        <v>41</v>
      </c>
      <c r="B48" s="20" t="s">
        <v>47</v>
      </c>
      <c r="C48" s="30">
        <v>0</v>
      </c>
      <c r="D48" s="22">
        <f>RANK(C48,$C$8:$C$51)</f>
        <v>33</v>
      </c>
      <c r="E48" s="31">
        <v>0</v>
      </c>
      <c r="F48" s="22">
        <f>RANK(E48,$E$8:$E$51)</f>
        <v>32</v>
      </c>
      <c r="G48" s="24">
        <f t="shared" si="2"/>
        <v>0</v>
      </c>
      <c r="H48" s="25">
        <v>0</v>
      </c>
      <c r="I48" s="26">
        <v>1</v>
      </c>
      <c r="J48" s="22">
        <f>RANK(I48,$I$8:$I$51)</f>
        <v>36</v>
      </c>
      <c r="K48" s="24">
        <f t="shared" si="3"/>
        <v>-1</v>
      </c>
    </row>
    <row r="49" spans="1:11" ht="12.75">
      <c r="A49" s="27">
        <f t="shared" si="4"/>
        <v>42</v>
      </c>
      <c r="B49" s="20" t="s">
        <v>45</v>
      </c>
      <c r="C49" s="30">
        <v>0</v>
      </c>
      <c r="D49" s="22">
        <f>RANK(C49,$C$8:$C$51)</f>
        <v>33</v>
      </c>
      <c r="E49" s="31">
        <v>0</v>
      </c>
      <c r="F49" s="22">
        <f>RANK(E49,$E$8:$E$51)</f>
        <v>32</v>
      </c>
      <c r="G49" s="24">
        <f t="shared" ref="G49:G50" si="5">IF(ISERROR((C49-E49)/E49), IF(E49=0,IF(C49&gt;0,1,IF(C49=0,0,((C49-E49)/E49)))),(C49-E49)/E49)</f>
        <v>0</v>
      </c>
      <c r="H49" s="25">
        <v>0</v>
      </c>
      <c r="I49" s="26">
        <v>1</v>
      </c>
      <c r="J49" s="22">
        <f>RANK(I49,$I$8:$I$51)</f>
        <v>36</v>
      </c>
      <c r="K49" s="24">
        <f t="shared" ref="K49:K50" si="6">IF(ISERROR((H49-I49)/I49), IF(I49=0,IF(H49&gt;0,1,IF(H49=0,0,((H49-I49)/I49)))),(H49-I49)/I49)</f>
        <v>-1</v>
      </c>
    </row>
    <row r="50" spans="1:11" ht="12.75">
      <c r="A50" s="27">
        <f t="shared" si="4"/>
        <v>43</v>
      </c>
      <c r="B50" s="20" t="s">
        <v>54</v>
      </c>
      <c r="C50" s="30">
        <v>0</v>
      </c>
      <c r="D50" s="22">
        <f>RANK(C50,$C$8:$C$51)</f>
        <v>33</v>
      </c>
      <c r="E50" s="31">
        <v>0</v>
      </c>
      <c r="F50" s="22">
        <f>RANK(E50,$E$8:$E$51)</f>
        <v>32</v>
      </c>
      <c r="G50" s="24">
        <f t="shared" si="5"/>
        <v>0</v>
      </c>
      <c r="H50" s="25">
        <v>0</v>
      </c>
      <c r="I50" s="26">
        <v>1</v>
      </c>
      <c r="J50" s="22">
        <f>RANK(I50,$I$8:$I$51)</f>
        <v>36</v>
      </c>
      <c r="K50" s="24">
        <f t="shared" si="6"/>
        <v>-1</v>
      </c>
    </row>
    <row r="51" spans="1:11" ht="13.5" thickBot="1">
      <c r="A51" s="32">
        <f t="shared" si="4"/>
        <v>44</v>
      </c>
      <c r="B51" s="33" t="s">
        <v>46</v>
      </c>
      <c r="C51" s="34">
        <v>0</v>
      </c>
      <c r="D51" s="35">
        <f>RANK(C51,$C$8:$C$51)</f>
        <v>33</v>
      </c>
      <c r="E51" s="36">
        <v>0</v>
      </c>
      <c r="F51" s="35">
        <f>RANK(E51,$E$8:$E$51)</f>
        <v>32</v>
      </c>
      <c r="G51" s="37">
        <f t="shared" ref="G51" si="7">IF(ISERROR((C51-E51)/E51), IF(E51=0,IF(C51&gt;0,1,IF(C51=0,0,((C51-E51)/E51)))),(C51-E51)/E51)</f>
        <v>0</v>
      </c>
      <c r="H51" s="38">
        <v>0</v>
      </c>
      <c r="I51" s="39">
        <v>4</v>
      </c>
      <c r="J51" s="35">
        <f>RANK(I51,$I$8:$I$51)</f>
        <v>35</v>
      </c>
      <c r="K51" s="37">
        <f t="shared" ref="K51" si="8">IF(ISERROR((H51-I51)/I51), IF(I51=0,IF(H51&gt;0,1,IF(H51=0,0,((H51-I51)/I51)))),(H51-I51)/I51)</f>
        <v>-1</v>
      </c>
    </row>
    <row r="52" spans="1:11">
      <c r="A52" s="40"/>
      <c r="B52" s="45"/>
      <c r="C52" s="41"/>
      <c r="D52" s="41"/>
      <c r="E52" s="42"/>
      <c r="F52" s="43"/>
      <c r="G52" s="44"/>
      <c r="H52" s="45"/>
      <c r="I52" s="40"/>
      <c r="J52" s="43"/>
      <c r="K52" s="44"/>
    </row>
    <row r="53" spans="1:11">
      <c r="A53" s="40"/>
      <c r="B53" s="45"/>
      <c r="C53" s="41"/>
      <c r="D53" s="41"/>
      <c r="E53" s="42"/>
      <c r="F53" s="43"/>
      <c r="G53" s="44"/>
      <c r="H53" s="45"/>
      <c r="I53" s="40"/>
      <c r="J53" s="43"/>
      <c r="K53" s="44"/>
    </row>
    <row r="54" spans="1:11">
      <c r="A54" s="40"/>
      <c r="B54" s="45"/>
      <c r="C54" s="41"/>
      <c r="D54" s="41"/>
      <c r="E54" s="42"/>
      <c r="F54" s="43"/>
      <c r="G54" s="44"/>
      <c r="H54" s="45"/>
      <c r="I54" s="40"/>
      <c r="J54" s="43"/>
      <c r="K54" s="44"/>
    </row>
    <row r="55" spans="1:11">
      <c r="A55" s="40"/>
      <c r="B55" s="45"/>
      <c r="C55" s="41"/>
      <c r="D55" s="41"/>
      <c r="E55" s="42"/>
      <c r="F55" s="43"/>
      <c r="G55" s="44"/>
      <c r="H55" s="45"/>
      <c r="I55" s="40"/>
      <c r="J55" s="43"/>
      <c r="K55" s="44"/>
    </row>
    <row r="56" spans="1:11">
      <c r="A56" s="40"/>
      <c r="B56" s="45"/>
      <c r="C56" s="41"/>
      <c r="D56" s="41"/>
      <c r="E56" s="42"/>
      <c r="F56" s="43"/>
      <c r="G56" s="44"/>
      <c r="H56" s="45"/>
      <c r="I56" s="40"/>
      <c r="J56" s="43"/>
      <c r="K56" s="44"/>
    </row>
    <row r="57" spans="1:11">
      <c r="A57" s="40"/>
      <c r="B57" s="45"/>
      <c r="C57" s="41"/>
      <c r="D57" s="41"/>
      <c r="E57" s="42"/>
      <c r="F57" s="43"/>
      <c r="G57" s="44"/>
      <c r="H57" s="45"/>
      <c r="I57" s="40"/>
      <c r="J57" s="43"/>
      <c r="K57" s="44"/>
    </row>
    <row r="58" spans="1:11">
      <c r="A58" s="45"/>
      <c r="C58" s="46"/>
      <c r="D58" s="46"/>
      <c r="E58" s="46"/>
    </row>
    <row r="59" spans="1:11">
      <c r="C59" s="46"/>
      <c r="D59" s="46"/>
      <c r="E59" s="46"/>
    </row>
    <row r="60" spans="1:11">
      <c r="C60" s="46"/>
      <c r="D60" s="46"/>
      <c r="E60" s="46"/>
    </row>
    <row r="61" spans="1:11">
      <c r="C61" s="46"/>
      <c r="D61" s="46"/>
      <c r="E61" s="46"/>
    </row>
    <row r="62" spans="1:11">
      <c r="C62" s="46"/>
      <c r="D62" s="46"/>
      <c r="E62" s="46"/>
    </row>
    <row r="63" spans="1:11">
      <c r="C63" s="46"/>
      <c r="D63" s="46"/>
      <c r="E63" s="46"/>
    </row>
    <row r="64" spans="1:11">
      <c r="C64" s="46"/>
      <c r="D64" s="46"/>
      <c r="E64" s="46"/>
    </row>
  </sheetData>
  <mergeCells count="6">
    <mergeCell ref="C7:D7"/>
    <mergeCell ref="A3:K3"/>
    <mergeCell ref="A4:K4"/>
    <mergeCell ref="C6:D6"/>
    <mergeCell ref="E6:F6"/>
    <mergeCell ref="I6:J6"/>
  </mergeCells>
  <pageMargins left="0.55118110236220474" right="0.35433070866141736" top="0.23622047244094491" bottom="0.59055118110236227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legacyDrawing r:id="rId2"/>
  <oleObjects>
    <oleObject progId="StaticMetafil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D1413_August14</vt:lpstr>
      <vt:lpstr>D1413_August14!Print_Area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2014-06-13T11:20:26Z</cp:lastPrinted>
  <dcterms:created xsi:type="dcterms:W3CDTF">2014-06-13T11:16:12Z</dcterms:created>
  <dcterms:modified xsi:type="dcterms:W3CDTF">2014-09-12T11:49:15Z</dcterms:modified>
</cp:coreProperties>
</file>